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nt Reports\"/>
    </mc:Choice>
  </mc:AlternateContent>
  <bookViews>
    <workbookView xWindow="120" yWindow="135" windowWidth="24915" windowHeight="12585"/>
  </bookViews>
  <sheets>
    <sheet name="Single Coverage" sheetId="1" r:id="rId1"/>
    <sheet name="Data" sheetId="2" state="hidden" r:id="rId2"/>
    <sheet name="Controls &amp; Instructions" sheetId="3" r:id="rId3"/>
  </sheets>
  <definedNames>
    <definedName name="_xlnm.Print_Area" localSheetId="0">'Single Coverage'!$A$1:$J$39</definedName>
  </definedNames>
  <calcPr calcId="162913"/>
</workbook>
</file>

<file path=xl/calcChain.xml><?xml version="1.0" encoding="utf-8"?>
<calcChain xmlns="http://schemas.openxmlformats.org/spreadsheetml/2006/main">
  <c r="J9" i="1" l="1"/>
  <c r="L10" i="1"/>
  <c r="L11" i="1"/>
  <c r="L12" i="1"/>
  <c r="L13" i="1"/>
  <c r="L14" i="1"/>
  <c r="L15" i="1"/>
  <c r="L16" i="1"/>
  <c r="L17" i="1"/>
  <c r="L9" i="1"/>
  <c r="K18" i="1" l="1"/>
  <c r="D29" i="2" l="1"/>
  <c r="F29" i="2"/>
  <c r="G29" i="2"/>
  <c r="H29" i="2"/>
  <c r="I29" i="2"/>
  <c r="J29" i="2"/>
  <c r="K29" i="2"/>
  <c r="E29" i="2"/>
  <c r="A38" i="1" l="1"/>
  <c r="B13" i="3"/>
  <c r="B10" i="3"/>
  <c r="K33" i="2"/>
  <c r="J33" i="2"/>
  <c r="I33" i="2"/>
  <c r="H33" i="2"/>
  <c r="G33" i="2"/>
  <c r="F33" i="2"/>
  <c r="E33" i="2"/>
  <c r="D33" i="2"/>
  <c r="K31" i="2"/>
  <c r="J31" i="2"/>
  <c r="I31" i="2"/>
  <c r="H31" i="2"/>
  <c r="G31" i="2"/>
  <c r="F31" i="2"/>
  <c r="E31" i="2"/>
  <c r="D31" i="2"/>
  <c r="K28" i="2"/>
  <c r="J28" i="2"/>
  <c r="I28" i="2"/>
  <c r="H28" i="2"/>
  <c r="G28" i="2"/>
  <c r="F28" i="2"/>
  <c r="E28" i="2"/>
  <c r="D28" i="2"/>
  <c r="K27" i="2"/>
  <c r="J27" i="2"/>
  <c r="I27" i="2"/>
  <c r="H27" i="2"/>
  <c r="G27" i="2"/>
  <c r="F27" i="2"/>
  <c r="E27" i="2"/>
  <c r="D27" i="2"/>
  <c r="K25" i="2"/>
  <c r="J25" i="2"/>
  <c r="I25" i="2"/>
  <c r="H25" i="2"/>
  <c r="G25" i="2"/>
  <c r="F25" i="2"/>
  <c r="E25" i="2"/>
  <c r="D25" i="2"/>
  <c r="B22" i="2"/>
  <c r="K22" i="2" s="1"/>
  <c r="Q16" i="1" s="1"/>
  <c r="B21" i="2"/>
  <c r="B20" i="2"/>
  <c r="B19" i="2"/>
  <c r="D18" i="2"/>
  <c r="E11" i="2"/>
  <c r="B10" i="2"/>
  <c r="B12" i="3" s="1"/>
  <c r="B9" i="2"/>
  <c r="B11" i="3" s="1"/>
  <c r="E5" i="2"/>
  <c r="C5" i="2"/>
  <c r="B5" i="2"/>
  <c r="A36" i="1" s="1"/>
  <c r="F36" i="1"/>
  <c r="F35" i="1"/>
  <c r="J33" i="1"/>
  <c r="D10" i="2" s="1"/>
  <c r="I33" i="1"/>
  <c r="H33" i="1"/>
  <c r="D9" i="2" s="1"/>
  <c r="G33" i="1"/>
  <c r="F24" i="1"/>
  <c r="A24" i="1"/>
  <c r="J23" i="1"/>
  <c r="E10" i="2" s="1"/>
  <c r="I23" i="1"/>
  <c r="H23" i="1"/>
  <c r="E9" i="2" s="1"/>
  <c r="G23" i="1"/>
  <c r="C23" i="1"/>
  <c r="C10" i="2" s="1"/>
  <c r="B23" i="1"/>
  <c r="C9" i="2" s="1"/>
  <c r="I18" i="1"/>
  <c r="D8" i="2" s="1"/>
  <c r="D5" i="2" s="1"/>
  <c r="H18" i="1"/>
  <c r="F8" i="2" s="1"/>
  <c r="F5" i="2" s="1"/>
  <c r="G18" i="1"/>
  <c r="D11" i="2" s="1"/>
  <c r="F18" i="1"/>
  <c r="J16" i="1"/>
  <c r="K26" i="2" s="1"/>
  <c r="J15" i="1"/>
  <c r="C30" i="1" s="1"/>
  <c r="J14" i="1"/>
  <c r="C29" i="1" s="1"/>
  <c r="J13" i="1"/>
  <c r="H26" i="2" s="1"/>
  <c r="J12" i="1"/>
  <c r="G26" i="2" s="1"/>
  <c r="J11" i="1"/>
  <c r="C26" i="1" s="1"/>
  <c r="J10" i="1"/>
  <c r="C25" i="1" s="1"/>
  <c r="A10" i="1"/>
  <c r="F25" i="1" s="1"/>
  <c r="D26" i="2"/>
  <c r="E8" i="1"/>
  <c r="C28" i="2" s="1"/>
  <c r="D22" i="2" l="1"/>
  <c r="Q9" i="1" s="1"/>
  <c r="K20" i="2"/>
  <c r="O16" i="1" s="1"/>
  <c r="F11" i="2"/>
  <c r="D20" i="2"/>
  <c r="O9" i="1" s="1"/>
  <c r="H20" i="2"/>
  <c r="O13" i="1" s="1"/>
  <c r="H22" i="2"/>
  <c r="Q13" i="1" s="1"/>
  <c r="C4" i="2"/>
  <c r="J19" i="2"/>
  <c r="N15" i="1" s="1"/>
  <c r="J21" i="2"/>
  <c r="P15" i="1" s="1"/>
  <c r="A25" i="1"/>
  <c r="D4" i="2"/>
  <c r="E18" i="2"/>
  <c r="C19" i="2"/>
  <c r="N8" i="1" s="1"/>
  <c r="G19" i="2"/>
  <c r="N12" i="1" s="1"/>
  <c r="K19" i="2"/>
  <c r="N16" i="1" s="1"/>
  <c r="E20" i="2"/>
  <c r="O10" i="1" s="1"/>
  <c r="I20" i="2"/>
  <c r="O14" i="1" s="1"/>
  <c r="C21" i="2"/>
  <c r="P8" i="1" s="1"/>
  <c r="G21" i="2"/>
  <c r="P12" i="1" s="1"/>
  <c r="K21" i="2"/>
  <c r="P16" i="1" s="1"/>
  <c r="E22" i="2"/>
  <c r="Q10" i="1" s="1"/>
  <c r="I22" i="2"/>
  <c r="Q14" i="1" s="1"/>
  <c r="E26" i="2"/>
  <c r="I26" i="2"/>
  <c r="A11" i="1"/>
  <c r="J18" i="1"/>
  <c r="L18" i="1" s="1"/>
  <c r="B24" i="1"/>
  <c r="B25" i="1"/>
  <c r="B26" i="1"/>
  <c r="B27" i="1"/>
  <c r="B28" i="1"/>
  <c r="B29" i="1"/>
  <c r="B30" i="1"/>
  <c r="B31" i="1"/>
  <c r="E4" i="2"/>
  <c r="D19" i="2"/>
  <c r="N9" i="1" s="1"/>
  <c r="H19" i="2"/>
  <c r="N13" i="1" s="1"/>
  <c r="F20" i="2"/>
  <c r="O11" i="1" s="1"/>
  <c r="J20" i="2"/>
  <c r="O15" i="1" s="1"/>
  <c r="D21" i="2"/>
  <c r="P9" i="1" s="1"/>
  <c r="H21" i="2"/>
  <c r="P13" i="1" s="1"/>
  <c r="F22" i="2"/>
  <c r="Q11" i="1" s="1"/>
  <c r="J22" i="2"/>
  <c r="Q15" i="1" s="1"/>
  <c r="F26" i="2"/>
  <c r="J26" i="2"/>
  <c r="C24" i="1"/>
  <c r="C27" i="1"/>
  <c r="C28" i="1"/>
  <c r="C31" i="1"/>
  <c r="B4" i="2"/>
  <c r="A35" i="1" s="1"/>
  <c r="F4" i="2"/>
  <c r="E19" i="2"/>
  <c r="N10" i="1" s="1"/>
  <c r="I19" i="2"/>
  <c r="N14" i="1" s="1"/>
  <c r="C20" i="2"/>
  <c r="O8" i="1" s="1"/>
  <c r="G20" i="2"/>
  <c r="O12" i="1" s="1"/>
  <c r="E21" i="2"/>
  <c r="P10" i="1" s="1"/>
  <c r="I21" i="2"/>
  <c r="P14" i="1" s="1"/>
  <c r="C22" i="2"/>
  <c r="Q8" i="1" s="1"/>
  <c r="G22" i="2"/>
  <c r="Q12" i="1" s="1"/>
  <c r="F19" i="2"/>
  <c r="N11" i="1" s="1"/>
  <c r="F21" i="2"/>
  <c r="P11" i="1" s="1"/>
  <c r="C33" i="1" l="1"/>
  <c r="F10" i="2" s="1"/>
  <c r="F26" i="1"/>
  <c r="A12" i="1"/>
  <c r="F18" i="2"/>
  <c r="A26" i="1"/>
  <c r="B33" i="1"/>
  <c r="F9" i="2" s="1"/>
  <c r="F27" i="1" l="1"/>
  <c r="G18" i="2"/>
  <c r="A13" i="1"/>
  <c r="A27" i="1"/>
  <c r="H18" i="2" l="1"/>
  <c r="A14" i="1"/>
  <c r="A28" i="1"/>
  <c r="F28" i="1"/>
  <c r="F29" i="1" l="1"/>
  <c r="A15" i="1"/>
  <c r="I18" i="2"/>
  <c r="A29" i="1"/>
  <c r="F30" i="1" l="1"/>
  <c r="A16" i="1"/>
  <c r="J18" i="2"/>
  <c r="A30" i="1"/>
  <c r="F31" i="1" l="1"/>
  <c r="K18" i="2"/>
  <c r="A31" i="1"/>
</calcChain>
</file>

<file path=xl/sharedStrings.xml><?xml version="1.0" encoding="utf-8"?>
<sst xmlns="http://schemas.openxmlformats.org/spreadsheetml/2006/main" count="88" uniqueCount="61">
  <si>
    <t>Loss Summary</t>
  </si>
  <si>
    <t>Client:</t>
  </si>
  <si>
    <t>Coverage:</t>
  </si>
  <si>
    <t>Policy Year</t>
  </si>
  <si>
    <t>Carrier</t>
  </si>
  <si>
    <t>Valuation Date</t>
  </si>
  <si>
    <t>Total # of Claims</t>
  </si>
  <si>
    <t># of Open Claims</t>
  </si>
  <si>
    <t>Total
Paid ($)</t>
  </si>
  <si>
    <t>Total
Reserved ($)</t>
  </si>
  <si>
    <t>Total Losses Incurred ($)</t>
  </si>
  <si>
    <t>Total</t>
  </si>
  <si>
    <t>Cost to the Client</t>
  </si>
  <si>
    <t>Cost to the Carrier</t>
  </si>
  <si>
    <t>MMMM</t>
  </si>
  <si>
    <t>Pie Charts</t>
  </si>
  <si>
    <t>Chart Title</t>
  </si>
  <si>
    <t>Series 1 (White)</t>
  </si>
  <si>
    <t>Series 2 (Grey)</t>
  </si>
  <si>
    <t>Selected</t>
  </si>
  <si>
    <t>Available</t>
  </si>
  <si>
    <t>Paid vs. Reserved</t>
  </si>
  <si>
    <t>Total Paid ($)</t>
  </si>
  <si>
    <t>Total Reserved ($)</t>
  </si>
  <si>
    <t>Open vs Closed</t>
  </si>
  <si>
    <t># of Closed Claims</t>
  </si>
  <si>
    <t>Bar Graphs</t>
  </si>
  <si>
    <t>Series</t>
  </si>
  <si>
    <t>Total Incurred per Year</t>
  </si>
  <si>
    <t>Paid</t>
  </si>
  <si>
    <t>Average Cost per Claim</t>
  </si>
  <si>
    <t># of Claims</t>
  </si>
  <si>
    <t>Closed</t>
  </si>
  <si>
    <t>Premium Basis per Year</t>
  </si>
  <si>
    <t>Reserved</t>
  </si>
  <si>
    <t xml:space="preserve"> </t>
  </si>
  <si>
    <t>Open</t>
  </si>
  <si>
    <t>Premium Basis</t>
  </si>
  <si>
    <t>Premium Basis (Sales)</t>
  </si>
  <si>
    <t>Graph 1</t>
  </si>
  <si>
    <t>Graph 2</t>
  </si>
  <si>
    <t>Graph 3</t>
  </si>
  <si>
    <t>Graph 4</t>
  </si>
  <si>
    <t>Deductible 1</t>
  </si>
  <si>
    <t>Deductible 2</t>
  </si>
  <si>
    <t>Instructions</t>
  </si>
  <si>
    <t>Controls</t>
  </si>
  <si>
    <t>&gt; this template is designed to make it easy for you to create a simple client loss summary.  For more complex or custom analysis, you can create a custom format.</t>
  </si>
  <si>
    <t>&gt; change the values in the controls above to choose which graphs to appear, or which titles will appear.</t>
  </si>
  <si>
    <t>&gt; you can include up to 8 years of loss history by unhiding rows 14 - 16 and rows 29 - 31.</t>
  </si>
  <si>
    <t>&gt; a cell will automatically turn red if it finds a likely error (for instance if there is a reserve in a year with no open claims).</t>
  </si>
  <si>
    <t>&gt; when you enter the # of claims and total incurred over the deductible, the spreadsheet will automatically calculate the amount under the deductible.</t>
  </si>
  <si>
    <t>&gt; if you do not want to include the cost to client section or either pair of charts, you can hide the corresponding rows.</t>
  </si>
  <si>
    <t>&gt; Notes can be added in row 39 such as explanations of large losses or swings in exposures.</t>
  </si>
  <si>
    <t>&gt; The sheet can be unlocked by going to Home &gt; Format &gt; Unprotect Sheet.  Any changes made, however, may prevent the formulas and/or graphs from working correctly.</t>
  </si>
  <si>
    <t>Total Claims</t>
  </si>
  <si>
    <t>Claims per Year Adjusted to Current Prem. Basis</t>
  </si>
  <si>
    <t>2017-2018</t>
  </si>
  <si>
    <t>Premium</t>
  </si>
  <si>
    <t>&gt; You can include a section that shows how a clients costs will change at different deductible levels (rows 21 -33) and 2 or 4 graphs (rows 35 - 36) by unhiding them</t>
  </si>
  <si>
    <t>Loss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</si>
</sst>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\$* #,##0_);_(\$* \(#,##0\);_(\$* \-_);_(@_)"/>
    <numFmt numFmtId="165" formatCode="&quot;$&quot;#,##0"/>
    <numFmt numFmtId="166" formatCode="0.0%"/>
  </numFmts>
  <fonts count="16" x14ac:knownFonts="1">
    <font>
      <sz val="8"/>
      <name val="Arial"/>
      <family val="2"/>
    </font>
    <font>
      <sz val="8"/>
      <name val="Arial"/>
      <family val="2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1A3056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 shrinkToFit="1"/>
    </xf>
    <xf numFmtId="0" fontId="4" fillId="0" borderId="0" xfId="0" applyFont="1" applyFill="1" applyAlignment="1" applyProtection="1">
      <alignment horizontal="left"/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3" fontId="4" fillId="0" borderId="0" xfId="0" applyNumberFormat="1" applyFont="1" applyFill="1" applyAlignment="1" applyProtection="1">
      <alignment horizontal="center"/>
      <protection locked="0"/>
    </xf>
    <xf numFmtId="164" fontId="4" fillId="0" borderId="0" xfId="0" applyNumberFormat="1" applyFont="1" applyFill="1" applyProtection="1">
      <protection locked="0"/>
    </xf>
    <xf numFmtId="42" fontId="4" fillId="0" borderId="0" xfId="0" applyNumberFormat="1" applyFont="1" applyFill="1"/>
    <xf numFmtId="42" fontId="3" fillId="0" borderId="0" xfId="0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42" fontId="6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42" fontId="6" fillId="2" borderId="2" xfId="0" applyNumberFormat="1" applyFont="1" applyFill="1" applyBorder="1"/>
    <xf numFmtId="42" fontId="4" fillId="0" borderId="0" xfId="0" applyNumberFormat="1" applyFont="1" applyFill="1" applyProtection="1"/>
    <xf numFmtId="37" fontId="4" fillId="0" borderId="0" xfId="0" applyNumberFormat="1" applyFont="1" applyFill="1" applyAlignment="1" applyProtection="1">
      <alignment horizontal="center"/>
      <protection locked="0"/>
    </xf>
    <xf numFmtId="42" fontId="4" fillId="0" borderId="0" xfId="0" applyNumberFormat="1" applyFont="1" applyFill="1" applyAlignment="1" applyProtection="1">
      <alignment horizontal="center"/>
      <protection locked="0"/>
    </xf>
    <xf numFmtId="37" fontId="4" fillId="0" borderId="0" xfId="0" applyNumberFormat="1" applyFont="1" applyFill="1" applyAlignment="1">
      <alignment horizontal="center"/>
    </xf>
    <xf numFmtId="37" fontId="6" fillId="2" borderId="2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8" fillId="0" borderId="0" xfId="0" applyFont="1" applyFill="1"/>
    <xf numFmtId="0" fontId="1" fillId="0" borderId="0" xfId="0" applyFont="1" applyFill="1"/>
    <xf numFmtId="0" fontId="9" fillId="0" borderId="0" xfId="0" applyFont="1" applyFill="1"/>
    <xf numFmtId="0" fontId="1" fillId="0" borderId="4" xfId="0" applyFont="1" applyFill="1" applyBorder="1"/>
    <xf numFmtId="42" fontId="1" fillId="0" borderId="4" xfId="0" applyNumberFormat="1" applyFont="1" applyFill="1" applyBorder="1"/>
    <xf numFmtId="42" fontId="1" fillId="0" borderId="5" xfId="0" applyNumberFormat="1" applyFont="1" applyFill="1" applyBorder="1"/>
    <xf numFmtId="0" fontId="1" fillId="0" borderId="0" xfId="0" applyFont="1" applyFill="1" applyProtection="1">
      <protection locked="0"/>
    </xf>
    <xf numFmtId="0" fontId="1" fillId="0" borderId="7" xfId="0" applyFont="1" applyFill="1" applyBorder="1"/>
    <xf numFmtId="42" fontId="1" fillId="0" borderId="7" xfId="0" applyNumberFormat="1" applyFont="1" applyFill="1" applyBorder="1"/>
    <xf numFmtId="42" fontId="1" fillId="0" borderId="8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42" fontId="1" fillId="0" borderId="0" xfId="0" applyNumberFormat="1" applyFont="1" applyFill="1" applyBorder="1"/>
    <xf numFmtId="42" fontId="1" fillId="0" borderId="1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8" xfId="0" applyFont="1" applyFill="1" applyBorder="1"/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44" fontId="1" fillId="0" borderId="0" xfId="0" applyNumberFormat="1" applyFont="1" applyFill="1" applyBorder="1"/>
    <xf numFmtId="0" fontId="1" fillId="0" borderId="0" xfId="0" applyNumberFormat="1" applyFont="1" applyFill="1" applyBorder="1"/>
    <xf numFmtId="0" fontId="1" fillId="0" borderId="10" xfId="0" applyNumberFormat="1" applyFont="1" applyFill="1" applyBorder="1"/>
    <xf numFmtId="3" fontId="1" fillId="0" borderId="0" xfId="0" applyNumberFormat="1" applyFont="1" applyFill="1" applyBorder="1"/>
    <xf numFmtId="3" fontId="1" fillId="0" borderId="10" xfId="0" applyNumberFormat="1" applyFont="1" applyFill="1" applyBorder="1"/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top" wrapText="1" indent="2"/>
    </xf>
    <xf numFmtId="0" fontId="3" fillId="2" borderId="0" xfId="0" applyFont="1" applyFill="1"/>
    <xf numFmtId="0" fontId="6" fillId="2" borderId="3" xfId="0" applyFont="1" applyFill="1" applyBorder="1"/>
    <xf numFmtId="0" fontId="4" fillId="2" borderId="4" xfId="0" applyFont="1" applyFill="1" applyBorder="1" applyProtection="1">
      <protection locked="0"/>
    </xf>
    <xf numFmtId="0" fontId="3" fillId="2" borderId="4" xfId="0" applyFont="1" applyFill="1" applyBorder="1"/>
    <xf numFmtId="0" fontId="6" fillId="2" borderId="4" xfId="0" applyFont="1" applyFill="1" applyBorder="1"/>
    <xf numFmtId="0" fontId="4" fillId="2" borderId="5" xfId="0" applyFont="1" applyFill="1" applyBorder="1"/>
    <xf numFmtId="0" fontId="6" fillId="2" borderId="9" xfId="0" applyFont="1" applyFill="1" applyBorder="1"/>
    <xf numFmtId="0" fontId="4" fillId="2" borderId="0" xfId="0" applyFont="1" applyFill="1" applyBorder="1" applyAlignment="1" applyProtection="1">
      <alignment horizontal="left" shrinkToFit="1"/>
      <protection locked="0"/>
    </xf>
    <xf numFmtId="0" fontId="6" fillId="2" borderId="0" xfId="0" applyFont="1" applyFill="1" applyBorder="1"/>
    <xf numFmtId="0" fontId="4" fillId="2" borderId="10" xfId="0" applyFont="1" applyFill="1" applyBorder="1" applyAlignment="1" applyProtection="1">
      <alignment horizontal="left" shrinkToFit="1"/>
      <protection locked="0"/>
    </xf>
    <xf numFmtId="0" fontId="4" fillId="2" borderId="0" xfId="0" applyFont="1" applyFill="1" applyProtection="1">
      <protection locked="0"/>
    </xf>
    <xf numFmtId="0" fontId="6" fillId="2" borderId="6" xfId="0" applyFont="1" applyFill="1" applyBorder="1"/>
    <xf numFmtId="165" fontId="4" fillId="2" borderId="7" xfId="0" applyNumberFormat="1" applyFont="1" applyFill="1" applyBorder="1" applyAlignment="1" applyProtection="1">
      <alignment horizontal="left"/>
      <protection locked="0"/>
    </xf>
    <xf numFmtId="0" fontId="6" fillId="2" borderId="7" xfId="0" applyFont="1" applyFill="1" applyBorder="1"/>
    <xf numFmtId="165" fontId="4" fillId="2" borderId="8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/>
    <xf numFmtId="0" fontId="11" fillId="2" borderId="0" xfId="0" applyFont="1" applyFill="1"/>
    <xf numFmtId="0" fontId="12" fillId="2" borderId="0" xfId="0" applyFont="1" applyFill="1"/>
    <xf numFmtId="0" fontId="3" fillId="2" borderId="0" xfId="0" applyFont="1" applyFill="1" applyAlignment="1">
      <alignment vertical="top"/>
    </xf>
    <xf numFmtId="0" fontId="13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5" fillId="2" borderId="0" xfId="0" applyFont="1" applyFill="1" applyProtection="1">
      <protection locked="0"/>
    </xf>
    <xf numFmtId="0" fontId="0" fillId="0" borderId="0" xfId="0" applyFont="1" applyFill="1" applyBorder="1"/>
    <xf numFmtId="0" fontId="13" fillId="5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Protection="1">
      <protection locked="0"/>
    </xf>
    <xf numFmtId="0" fontId="2" fillId="2" borderId="0" xfId="0" applyFont="1" applyFill="1" applyAlignment="1">
      <alignment horizontal="left"/>
    </xf>
    <xf numFmtId="0" fontId="15" fillId="0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3" fillId="4" borderId="0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/>
    <xf numFmtId="0" fontId="6" fillId="2" borderId="2" xfId="0" applyFont="1" applyFill="1" applyBorder="1"/>
    <xf numFmtId="0" fontId="12" fillId="2" borderId="0" xfId="0" applyFont="1" applyFill="1" applyAlignment="1">
      <alignment horizontal="center" vertical="top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4" fillId="2" borderId="0" xfId="0" applyFont="1" applyFill="1" applyAlignment="1">
      <alignment vertical="top" wrapText="1"/>
    </xf>
    <xf numFmtId="166" fontId="4" fillId="0" borderId="0" xfId="1" applyNumberFormat="1" applyFont="1" applyFill="1"/>
    <xf numFmtId="166" fontId="6" fillId="0" borderId="2" xfId="1" applyNumberFormat="1" applyFont="1" applyFill="1" applyBorder="1"/>
  </cellXfs>
  <cellStyles count="2">
    <cellStyle name="Normal" xfId="0" builtinId="0"/>
    <cellStyle name="Percent" xfId="1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CCCC"/>
      <color rgb="FF1A30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97735930081829"/>
          <c:y val="9.139832933430643E-2"/>
          <c:w val="0.82084821109052331"/>
          <c:h val="0.66129379459527582"/>
        </c:manualLayout>
      </c:layout>
      <c:pie3DChart>
        <c:varyColors val="1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A1-4E97-B109-B5E213BE5FAD}"/>
              </c:ext>
            </c:extLst>
          </c:dPt>
          <c:dPt>
            <c:idx val="1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A1-4E97-B109-B5E213BE5FA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 rtl="1">
                  <a:defRPr sz="875" b="1" i="0" u="none" strike="noStrike" baseline="0">
                    <a:solidFill>
                      <a:srgbClr val="1A3056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(Data!$C$4,Data!$E$4)</c:f>
              <c:strCache>
                <c:ptCount val="2"/>
                <c:pt idx="0">
                  <c:v> # of Open Claims </c:v>
                </c:pt>
                <c:pt idx="1">
                  <c:v># of Closed Claims</c:v>
                </c:pt>
              </c:strCache>
            </c:strRef>
          </c:cat>
          <c:val>
            <c:numRef>
              <c:f>(Data!$D$4,Data!$F$4)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A1-4E97-B109-B5E213BE5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566809441979362"/>
          <c:y val="0.76882115542008889"/>
          <c:w val="0.60912154710302913"/>
          <c:h val="0.215054892332006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970934194542399E-2"/>
          <c:y val="7.1090211905296394E-2"/>
          <c:w val="0.93932150158513827"/>
          <c:h val="0.66350860170914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'Single Coverage'!$N$8</c:f>
              <c:strCache>
                <c:ptCount val="1"/>
                <c:pt idx="0">
                  <c:v>Paid</c:v>
                </c:pt>
              </c:strCache>
            </c:strRef>
          </c:tx>
          <c:spPr>
            <a:solidFill>
              <a:srgbClr val="1A3056"/>
            </a:solidFill>
            <a:ln w="12700">
              <a:noFill/>
              <a:prstDash val="solid"/>
            </a:ln>
            <a:effectLst/>
          </c:spPr>
          <c:invertIfNegative val="0"/>
          <c:cat>
            <c:strRef>
              <c:f>'Single Coverage'!$A$9:$A$16</c:f>
              <c:strCache>
                <c:ptCount val="5"/>
                <c:pt idx="0">
                  <c:v>2017-2018</c:v>
                </c:pt>
                <c:pt idx="1">
                  <c:v>2016-2017</c:v>
                </c:pt>
                <c:pt idx="2">
                  <c:v>2015-2016</c:v>
                </c:pt>
                <c:pt idx="3">
                  <c:v>2014-2015</c:v>
                </c:pt>
                <c:pt idx="4">
                  <c:v>2013-2014</c:v>
                </c:pt>
              </c:strCache>
            </c:strRef>
          </c:cat>
          <c:val>
            <c:numRef>
              <c:f>'Single Coverage'!$N$9:$N$16</c:f>
              <c:numCache>
                <c:formatCode>_("$"* #,##0_);_("$"* \(#,##0\);_("$"* "-"_);_(@_)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7-424A-930A-3CE175523986}"/>
            </c:ext>
          </c:extLst>
        </c:ser>
        <c:ser>
          <c:idx val="2"/>
          <c:order val="1"/>
          <c:tx>
            <c:strRef>
              <c:f>'Single Coverage'!$O$8</c:f>
              <c:strCache>
                <c:ptCount val="1"/>
                <c:pt idx="0">
                  <c:v>Reserved</c:v>
                </c:pt>
              </c:strCache>
            </c:strRef>
          </c:tx>
          <c:spPr>
            <a:solidFill>
              <a:srgbClr val="CCCCCC"/>
            </a:solidFill>
            <a:ln w="12700">
              <a:noFill/>
              <a:prstDash val="solid"/>
            </a:ln>
            <a:effectLst/>
          </c:spPr>
          <c:invertIfNegative val="0"/>
          <c:cat>
            <c:strRef>
              <c:f>'Single Coverage'!$A$9:$A$16</c:f>
              <c:strCache>
                <c:ptCount val="5"/>
                <c:pt idx="0">
                  <c:v>2017-2018</c:v>
                </c:pt>
                <c:pt idx="1">
                  <c:v>2016-2017</c:v>
                </c:pt>
                <c:pt idx="2">
                  <c:v>2015-2016</c:v>
                </c:pt>
                <c:pt idx="3">
                  <c:v>2014-2015</c:v>
                </c:pt>
                <c:pt idx="4">
                  <c:v>2013-2014</c:v>
                </c:pt>
              </c:strCache>
            </c:strRef>
          </c:cat>
          <c:val>
            <c:numRef>
              <c:f>'Single Coverage'!$O$9:$O$16</c:f>
              <c:numCache>
                <c:formatCode>_("$"* #,##0_);_("$"* \(#,##0\);_("$"* "-"_);_(@_)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7-424A-930A-3CE175523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744384"/>
        <c:axId val="139745920"/>
      </c:barChart>
      <c:catAx>
        <c:axId val="13974438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74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745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74438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54394414290447"/>
          <c:y val="0.89099725093604998"/>
          <c:w val="0.39805876207221669"/>
          <c:h val="9.47867298578198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909090909090939E-2"/>
          <c:y val="5.3476075461844769E-2"/>
          <c:w val="0.83766233766233766"/>
          <c:h val="0.67379855081924422"/>
        </c:manualLayout>
      </c:layout>
      <c:pie3DChart>
        <c:varyColors val="1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8-4976-A195-CA8F872547D9}"/>
              </c:ext>
            </c:extLst>
          </c:dPt>
          <c:dPt>
            <c:idx val="1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18-4976-A195-CA8F872547D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 rtl="1">
                  <a:defRPr sz="800" b="1" i="0" u="none" strike="noStrike" baseline="0">
                    <a:solidFill>
                      <a:srgbClr val="1A3056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(Data!$C$5,Data!$E$5)</c:f>
              <c:strCache>
                <c:ptCount val="2"/>
                <c:pt idx="0">
                  <c:v> Total Reserved ($) </c:v>
                </c:pt>
                <c:pt idx="1">
                  <c:v>Total Paid ($)</c:v>
                </c:pt>
              </c:strCache>
            </c:strRef>
          </c:cat>
          <c:val>
            <c:numRef>
              <c:f>(Data!$D$5,Data!$F$5)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18-4976-A195-CA8F87254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506493506493513"/>
          <c:y val="0.77005572164442027"/>
          <c:w val="0.60714285714285732"/>
          <c:h val="0.213904304742655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'Single Coverage'!$P$8</c:f>
              <c:strCache>
                <c:ptCount val="1"/>
                <c:pt idx="0">
                  <c:v>Premium Basis (Sales)</c:v>
                </c:pt>
              </c:strCache>
            </c:strRef>
          </c:tx>
          <c:spPr>
            <a:solidFill>
              <a:srgbClr val="1A3056"/>
            </a:solidFill>
            <a:ln w="12700">
              <a:noFill/>
              <a:prstDash val="solid"/>
            </a:ln>
            <a:effectLst/>
          </c:spPr>
          <c:invertIfNegative val="0"/>
          <c:cat>
            <c:strRef>
              <c:f>'Single Coverage'!$A$9:$A$16</c:f>
              <c:strCache>
                <c:ptCount val="5"/>
                <c:pt idx="0">
                  <c:v>2017-2018</c:v>
                </c:pt>
                <c:pt idx="1">
                  <c:v>2016-2017</c:v>
                </c:pt>
                <c:pt idx="2">
                  <c:v>2015-2016</c:v>
                </c:pt>
                <c:pt idx="3">
                  <c:v>2014-2015</c:v>
                </c:pt>
                <c:pt idx="4">
                  <c:v>2013-2014</c:v>
                </c:pt>
              </c:strCache>
            </c:strRef>
          </c:cat>
          <c:val>
            <c:numRef>
              <c:f>'Single Coverage'!$P$9:$P$16</c:f>
              <c:numCache>
                <c:formatCode>_("$"* #,##0_);_("$"* \(#,##0\);_("$"* "-"_);_(@_)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4-49FB-9931-AE6E26428D4F}"/>
            </c:ext>
          </c:extLst>
        </c:ser>
        <c:ser>
          <c:idx val="2"/>
          <c:order val="1"/>
          <c:tx>
            <c:strRef>
              <c:f>'Single Coverage'!$Q$8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CCCCCC"/>
            </a:solidFill>
            <a:ln w="12700">
              <a:noFill/>
              <a:prstDash val="solid"/>
            </a:ln>
            <a:effectLst/>
          </c:spPr>
          <c:invertIfNegative val="0"/>
          <c:cat>
            <c:strRef>
              <c:f>'Single Coverage'!$A$9:$A$16</c:f>
              <c:strCache>
                <c:ptCount val="5"/>
                <c:pt idx="0">
                  <c:v>2017-2018</c:v>
                </c:pt>
                <c:pt idx="1">
                  <c:v>2016-2017</c:v>
                </c:pt>
                <c:pt idx="2">
                  <c:v>2015-2016</c:v>
                </c:pt>
                <c:pt idx="3">
                  <c:v>2014-2015</c:v>
                </c:pt>
                <c:pt idx="4">
                  <c:v>2013-2014</c:v>
                </c:pt>
              </c:strCache>
            </c:strRef>
          </c:cat>
          <c:val>
            <c:numRef>
              <c:f>'Single Coverage'!$Q$9:$Q$16</c:f>
              <c:numCache>
                <c:formatCode>_("$"* #,##0_);_("$"* \(#,##0\);_("$"* "-"_);_(@_)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4-49FB-9931-AE6E26428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802880"/>
        <c:axId val="139804672"/>
      </c:barChart>
      <c:catAx>
        <c:axId val="13980288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80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046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80288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09317903058728"/>
          <c:y val="0.87758134006834054"/>
          <c:w val="0.39813616518274192"/>
          <c:h val="8.468281087505570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34</xdr:row>
      <xdr:rowOff>238125</xdr:rowOff>
    </xdr:from>
    <xdr:to>
      <xdr:col>4</xdr:col>
      <xdr:colOff>666750</xdr:colOff>
      <xdr:row>34</xdr:row>
      <xdr:rowOff>2009775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34</xdr:row>
      <xdr:rowOff>123825</xdr:rowOff>
    </xdr:from>
    <xdr:to>
      <xdr:col>9</xdr:col>
      <xdr:colOff>781050</xdr:colOff>
      <xdr:row>35</xdr:row>
      <xdr:rowOff>0</xdr:rowOff>
    </xdr:to>
    <xdr:graphicFrame macro="">
      <xdr:nvGraphicFramePr>
        <xdr:cNvPr id="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35</xdr:row>
      <xdr:rowOff>209550</xdr:rowOff>
    </xdr:from>
    <xdr:to>
      <xdr:col>4</xdr:col>
      <xdr:colOff>676275</xdr:colOff>
      <xdr:row>35</xdr:row>
      <xdr:rowOff>1990725</xdr:rowOff>
    </xdr:to>
    <xdr:graphicFrame macro="">
      <xdr:nvGraphicFramePr>
        <xdr:cNvPr id="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35</xdr:row>
      <xdr:rowOff>114300</xdr:rowOff>
    </xdr:from>
    <xdr:to>
      <xdr:col>9</xdr:col>
      <xdr:colOff>781050</xdr:colOff>
      <xdr:row>36</xdr:row>
      <xdr:rowOff>0</xdr:rowOff>
    </xdr:to>
    <xdr:graphicFrame macro="">
      <xdr:nvGraphicFramePr>
        <xdr:cNvPr id="5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7</xdr:col>
      <xdr:colOff>438150</xdr:colOff>
      <xdr:row>0</xdr:row>
      <xdr:rowOff>142875</xdr:rowOff>
    </xdr:from>
    <xdr:to>
      <xdr:col>9</xdr:col>
      <xdr:colOff>685800</xdr:colOff>
      <xdr:row>4</xdr:row>
      <xdr:rowOff>38562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142875"/>
          <a:ext cx="1828800" cy="81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workbookViewId="0">
      <selection activeCell="H45" sqref="H45"/>
    </sheetView>
  </sheetViews>
  <sheetFormatPr defaultColWidth="0" defaultRowHeight="12" x14ac:dyDescent="0.2"/>
  <cols>
    <col min="1" max="1" width="13" style="2" customWidth="1"/>
    <col min="2" max="3" width="13.83203125" style="2" customWidth="1"/>
    <col min="4" max="4" width="12.6640625" style="2" customWidth="1"/>
    <col min="5" max="9" width="13.83203125" style="2" customWidth="1"/>
    <col min="10" max="12" width="13.6640625" style="2" customWidth="1"/>
    <col min="13" max="13" width="0.1640625" style="2" customWidth="1"/>
    <col min="14" max="17" width="0.1640625" style="1" customWidth="1"/>
    <col min="18" max="18" width="15.5" style="2" hidden="1" customWidth="1"/>
    <col min="19" max="16384" width="13.6640625" style="2" hidden="1"/>
  </cols>
  <sheetData>
    <row r="1" spans="1:17" ht="26.25" x14ac:dyDescent="0.4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7" s="5" customFormat="1" ht="18.75" x14ac:dyDescent="0.3">
      <c r="A3" s="79" t="s">
        <v>1</v>
      </c>
      <c r="B3" s="84"/>
      <c r="C3" s="84"/>
      <c r="D3" s="84"/>
      <c r="E3" s="84"/>
      <c r="F3" s="84"/>
      <c r="G3" s="4"/>
      <c r="H3" s="4"/>
      <c r="I3" s="4"/>
      <c r="J3" s="4"/>
      <c r="K3" s="4"/>
      <c r="L3" s="4"/>
      <c r="N3" s="1"/>
      <c r="O3" s="1"/>
      <c r="P3" s="1"/>
      <c r="Q3" s="1"/>
    </row>
    <row r="4" spans="1:17" ht="15" x14ac:dyDescent="0.25">
      <c r="A4" s="75" t="s">
        <v>2</v>
      </c>
      <c r="B4" s="85"/>
      <c r="C4" s="85"/>
      <c r="D4" s="85"/>
      <c r="E4" s="85"/>
      <c r="F4" s="85"/>
      <c r="G4" s="3"/>
      <c r="H4" s="3"/>
      <c r="I4" s="3"/>
      <c r="J4" s="3"/>
      <c r="K4" s="3"/>
      <c r="L4" s="3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7" ht="15" x14ac:dyDescent="0.25">
      <c r="A6" s="75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7" ht="3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7" ht="24" x14ac:dyDescent="0.2">
      <c r="A8" s="77" t="s">
        <v>3</v>
      </c>
      <c r="B8" s="86" t="s">
        <v>4</v>
      </c>
      <c r="C8" s="86"/>
      <c r="D8" s="77" t="s">
        <v>5</v>
      </c>
      <c r="E8" s="77" t="str">
        <f>IF('Controls &amp; Instructions'!C4="","Premium Basis",'Controls &amp; Instructions'!C4)</f>
        <v>Premium Basis (Sales)</v>
      </c>
      <c r="F8" s="77" t="s">
        <v>6</v>
      </c>
      <c r="G8" s="77" t="s">
        <v>7</v>
      </c>
      <c r="H8" s="77" t="s">
        <v>8</v>
      </c>
      <c r="I8" s="77" t="s">
        <v>9</v>
      </c>
      <c r="J8" s="77" t="s">
        <v>10</v>
      </c>
      <c r="K8" s="81" t="s">
        <v>58</v>
      </c>
      <c r="L8" s="81" t="s">
        <v>60</v>
      </c>
      <c r="M8" s="56"/>
      <c r="N8" s="6" t="str">
        <f>Data!C19</f>
        <v>Paid</v>
      </c>
      <c r="O8" s="6" t="str">
        <f>Data!C20</f>
        <v>Reserved</v>
      </c>
      <c r="P8" s="6" t="str">
        <f>Data!C21</f>
        <v>Premium Basis (Sales)</v>
      </c>
      <c r="Q8" s="6">
        <f>Data!C22</f>
        <v>0</v>
      </c>
    </row>
    <row r="9" spans="1:17" x14ac:dyDescent="0.2">
      <c r="A9" s="7" t="s">
        <v>57</v>
      </c>
      <c r="B9" s="82"/>
      <c r="C9" s="82"/>
      <c r="D9" s="8"/>
      <c r="E9" s="10"/>
      <c r="F9" s="10"/>
      <c r="G9" s="10"/>
      <c r="H9" s="11"/>
      <c r="I9" s="11"/>
      <c r="J9" s="12">
        <f t="shared" ref="J9:J16" si="0">H9+I9</f>
        <v>0</v>
      </c>
      <c r="K9" s="12"/>
      <c r="L9" s="96" t="str">
        <f>IF(K9=0,"",J9/K9)</f>
        <v/>
      </c>
      <c r="N9" s="13">
        <f>Data!D19</f>
        <v>0</v>
      </c>
      <c r="O9" s="13">
        <f>Data!D20</f>
        <v>0</v>
      </c>
      <c r="P9" s="13">
        <f>Data!D21</f>
        <v>0</v>
      </c>
      <c r="Q9" s="13">
        <f>Data!D22</f>
        <v>0</v>
      </c>
    </row>
    <row r="10" spans="1:17" x14ac:dyDescent="0.2">
      <c r="A10" s="14" t="str">
        <f t="shared" ref="A10:A16" si="1">IF(LEN(A9)=4,A9-1,LEFT(A9,4)-1&amp;MID(A9,5,LEN(A9)-8)&amp;RIGHT(A9,4)-1)</f>
        <v>2016-2017</v>
      </c>
      <c r="B10" s="82"/>
      <c r="C10" s="82"/>
      <c r="D10" s="15"/>
      <c r="E10" s="10"/>
      <c r="F10" s="10"/>
      <c r="G10" s="10"/>
      <c r="H10" s="11"/>
      <c r="I10" s="11"/>
      <c r="J10" s="12">
        <f t="shared" si="0"/>
        <v>0</v>
      </c>
      <c r="K10" s="12"/>
      <c r="L10" s="96" t="str">
        <f t="shared" ref="L10:L18" si="2">IF(K10=0,"",J10/K10)</f>
        <v/>
      </c>
      <c r="N10" s="13">
        <f>Data!E19</f>
        <v>0</v>
      </c>
      <c r="O10" s="13">
        <f>Data!E20</f>
        <v>0</v>
      </c>
      <c r="P10" s="13">
        <f>Data!E21</f>
        <v>0</v>
      </c>
      <c r="Q10" s="13">
        <f>Data!E22</f>
        <v>0</v>
      </c>
    </row>
    <row r="11" spans="1:17" x14ac:dyDescent="0.2">
      <c r="A11" s="14" t="str">
        <f t="shared" si="1"/>
        <v>2015-2016</v>
      </c>
      <c r="B11" s="82"/>
      <c r="C11" s="82"/>
      <c r="D11" s="15"/>
      <c r="E11" s="10"/>
      <c r="F11" s="10"/>
      <c r="G11" s="10"/>
      <c r="H11" s="11"/>
      <c r="I11" s="11"/>
      <c r="J11" s="12">
        <f t="shared" si="0"/>
        <v>0</v>
      </c>
      <c r="K11" s="12"/>
      <c r="L11" s="96" t="str">
        <f t="shared" si="2"/>
        <v/>
      </c>
      <c r="N11" s="13">
        <f>Data!F19</f>
        <v>0</v>
      </c>
      <c r="O11" s="13">
        <f>Data!F20</f>
        <v>0</v>
      </c>
      <c r="P11" s="13">
        <f>Data!F21</f>
        <v>0</v>
      </c>
      <c r="Q11" s="13">
        <f>Data!F22</f>
        <v>0</v>
      </c>
    </row>
    <row r="12" spans="1:17" x14ac:dyDescent="0.2">
      <c r="A12" s="14" t="str">
        <f t="shared" si="1"/>
        <v>2014-2015</v>
      </c>
      <c r="B12" s="82"/>
      <c r="C12" s="82"/>
      <c r="D12" s="15"/>
      <c r="E12" s="10"/>
      <c r="F12" s="10"/>
      <c r="G12" s="10"/>
      <c r="H12" s="11"/>
      <c r="I12" s="11"/>
      <c r="J12" s="12">
        <f t="shared" si="0"/>
        <v>0</v>
      </c>
      <c r="K12" s="12"/>
      <c r="L12" s="96" t="str">
        <f t="shared" si="2"/>
        <v/>
      </c>
      <c r="N12" s="13">
        <f>Data!G19</f>
        <v>0</v>
      </c>
      <c r="O12" s="13">
        <f>Data!G20</f>
        <v>0</v>
      </c>
      <c r="P12" s="13">
        <f>Data!G21</f>
        <v>0</v>
      </c>
      <c r="Q12" s="13">
        <f>Data!G22</f>
        <v>0</v>
      </c>
    </row>
    <row r="13" spans="1:17" x14ac:dyDescent="0.2">
      <c r="A13" s="14" t="str">
        <f t="shared" si="1"/>
        <v>2013-2014</v>
      </c>
      <c r="B13" s="82"/>
      <c r="C13" s="82"/>
      <c r="D13" s="15"/>
      <c r="E13" s="10"/>
      <c r="F13" s="10"/>
      <c r="G13" s="10"/>
      <c r="H13" s="11"/>
      <c r="I13" s="11"/>
      <c r="J13" s="12">
        <f t="shared" si="0"/>
        <v>0</v>
      </c>
      <c r="K13" s="12"/>
      <c r="L13" s="96" t="str">
        <f t="shared" si="2"/>
        <v/>
      </c>
      <c r="N13" s="13">
        <f>Data!H19</f>
        <v>0</v>
      </c>
      <c r="O13" s="13">
        <f>Data!H20</f>
        <v>0</v>
      </c>
      <c r="P13" s="13">
        <f>Data!H21</f>
        <v>0</v>
      </c>
      <c r="Q13" s="13">
        <f>Data!H22</f>
        <v>0</v>
      </c>
    </row>
    <row r="14" spans="1:17" hidden="1" x14ac:dyDescent="0.2">
      <c r="A14" s="14" t="str">
        <f t="shared" si="1"/>
        <v>2012-2013</v>
      </c>
      <c r="B14" s="82"/>
      <c r="C14" s="82"/>
      <c r="D14" s="15"/>
      <c r="E14" s="9"/>
      <c r="F14" s="10"/>
      <c r="G14" s="10"/>
      <c r="H14" s="11"/>
      <c r="I14" s="11"/>
      <c r="J14" s="12">
        <f t="shared" si="0"/>
        <v>0</v>
      </c>
      <c r="K14" s="12"/>
      <c r="L14" s="96" t="str">
        <f t="shared" si="2"/>
        <v/>
      </c>
      <c r="N14" s="13">
        <f>Data!I19</f>
        <v>0</v>
      </c>
      <c r="O14" s="13">
        <f>Data!I20</f>
        <v>0</v>
      </c>
      <c r="P14" s="13">
        <f>Data!I21</f>
        <v>0</v>
      </c>
      <c r="Q14" s="13">
        <f>Data!I22</f>
        <v>0</v>
      </c>
    </row>
    <row r="15" spans="1:17" hidden="1" x14ac:dyDescent="0.2">
      <c r="A15" s="14" t="str">
        <f t="shared" si="1"/>
        <v>2011-2012</v>
      </c>
      <c r="B15" s="82"/>
      <c r="C15" s="82"/>
      <c r="D15" s="15"/>
      <c r="E15" s="9"/>
      <c r="F15" s="10"/>
      <c r="G15" s="10"/>
      <c r="H15" s="11"/>
      <c r="I15" s="11"/>
      <c r="J15" s="12">
        <f t="shared" si="0"/>
        <v>0</v>
      </c>
      <c r="K15" s="12"/>
      <c r="L15" s="96" t="str">
        <f t="shared" si="2"/>
        <v/>
      </c>
      <c r="N15" s="13">
        <f>Data!J19</f>
        <v>0</v>
      </c>
      <c r="O15" s="13">
        <f>Data!J20</f>
        <v>0</v>
      </c>
      <c r="P15" s="13">
        <f>Data!J21</f>
        <v>0</v>
      </c>
      <c r="Q15" s="13">
        <f>Data!J22</f>
        <v>0</v>
      </c>
    </row>
    <row r="16" spans="1:17" hidden="1" x14ac:dyDescent="0.2">
      <c r="A16" s="14" t="str">
        <f t="shared" si="1"/>
        <v>2010-2011</v>
      </c>
      <c r="B16" s="82"/>
      <c r="C16" s="82"/>
      <c r="D16" s="15"/>
      <c r="E16" s="9"/>
      <c r="F16" s="10"/>
      <c r="G16" s="10"/>
      <c r="H16" s="11"/>
      <c r="I16" s="11"/>
      <c r="J16" s="12">
        <f t="shared" si="0"/>
        <v>0</v>
      </c>
      <c r="K16" s="12"/>
      <c r="L16" s="96" t="str">
        <f t="shared" si="2"/>
        <v/>
      </c>
      <c r="N16" s="13">
        <f>Data!K19</f>
        <v>0</v>
      </c>
      <c r="O16" s="13">
        <f>Data!K20</f>
        <v>0</v>
      </c>
      <c r="P16" s="13">
        <f>Data!K21</f>
        <v>0</v>
      </c>
      <c r="Q16" s="13">
        <f>Data!K22</f>
        <v>0</v>
      </c>
    </row>
    <row r="17" spans="1:12" ht="3.75" customHeight="1" x14ac:dyDescent="0.2">
      <c r="B17" s="88"/>
      <c r="C17" s="88"/>
      <c r="D17" s="16"/>
      <c r="E17" s="17"/>
      <c r="F17" s="18"/>
      <c r="G17" s="18"/>
      <c r="H17" s="12"/>
      <c r="I17" s="12"/>
      <c r="J17" s="12"/>
      <c r="K17" s="12"/>
      <c r="L17" s="96" t="str">
        <f t="shared" si="2"/>
        <v/>
      </c>
    </row>
    <row r="18" spans="1:12" ht="12.75" thickBot="1" x14ac:dyDescent="0.25">
      <c r="A18" s="19" t="s">
        <v>11</v>
      </c>
      <c r="B18" s="89"/>
      <c r="C18" s="89"/>
      <c r="D18" s="20"/>
      <c r="E18" s="21"/>
      <c r="F18" s="22">
        <f t="shared" ref="F18:K18" si="3">SUM(F9:F17)</f>
        <v>0</v>
      </c>
      <c r="G18" s="22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97" t="str">
        <f t="shared" si="2"/>
        <v/>
      </c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5" hidden="1" x14ac:dyDescent="0.25">
      <c r="A21" s="75" t="s">
        <v>12</v>
      </c>
      <c r="B21" s="3"/>
      <c r="C21" s="3"/>
      <c r="D21" s="3"/>
      <c r="E21" s="3"/>
      <c r="F21" s="75" t="s">
        <v>13</v>
      </c>
      <c r="G21" s="3"/>
      <c r="H21" s="3"/>
      <c r="I21" s="3"/>
      <c r="J21" s="3"/>
      <c r="K21" s="3"/>
      <c r="L21" s="3"/>
    </row>
    <row r="22" spans="1:12" ht="3.75" hidden="1" customHeight="1" x14ac:dyDescent="0.2">
      <c r="A22" s="3"/>
      <c r="B22" s="3"/>
      <c r="C22" s="3"/>
      <c r="D22" s="3"/>
      <c r="E22" s="3"/>
      <c r="F22" s="3"/>
      <c r="H22" s="3"/>
      <c r="I22" s="3"/>
      <c r="J22" s="3"/>
      <c r="K22" s="3"/>
      <c r="L22" s="3"/>
    </row>
    <row r="23" spans="1:12" ht="22.5" hidden="1" x14ac:dyDescent="0.2">
      <c r="A23" s="77" t="s">
        <v>3</v>
      </c>
      <c r="B23" s="78" t="str">
        <f>"Incurred under $"&amp;'Controls &amp; Instructions'!C7/1000&amp;"K ($)"</f>
        <v>Incurred under $10K ($)</v>
      </c>
      <c r="C23" s="78" t="str">
        <f>"Incurred under $"&amp;'Controls &amp; Instructions'!F7/1000&amp;"K ($)"</f>
        <v>Incurred under $25K ($)</v>
      </c>
      <c r="D23" s="3"/>
      <c r="E23" s="3"/>
      <c r="F23" s="77" t="s">
        <v>3</v>
      </c>
      <c r="G23" s="78" t="str">
        <f>"Incurred over $"&amp;'Controls &amp; Instructions'!C7/1000&amp;"K (#)"</f>
        <v>Incurred over $10K (#)</v>
      </c>
      <c r="H23" s="78" t="str">
        <f>"Incurred over $"&amp;'Controls &amp; Instructions'!C7/1000&amp;"K ($)"</f>
        <v>Incurred over $10K ($)</v>
      </c>
      <c r="I23" s="78" t="str">
        <f>"Incurred over $"&amp;'Controls &amp; Instructions'!F7/1000&amp;"K (#)"</f>
        <v>Incurred over $25K (#)</v>
      </c>
      <c r="J23" s="78" t="str">
        <f>"Incurred over $"&amp;'Controls &amp; Instructions'!F7/1000&amp;"K ($)"</f>
        <v>Incurred over $25K ($)</v>
      </c>
    </row>
    <row r="24" spans="1:12" hidden="1" x14ac:dyDescent="0.2">
      <c r="A24" s="14" t="str">
        <f t="shared" ref="A24:A31" si="4">A9</f>
        <v>2017-2018</v>
      </c>
      <c r="B24" s="24">
        <f t="shared" ref="B24:B31" si="5">J9-H24</f>
        <v>0</v>
      </c>
      <c r="C24" s="24">
        <f>J9-J24</f>
        <v>0</v>
      </c>
      <c r="D24" s="3"/>
      <c r="E24" s="3"/>
      <c r="F24" s="14" t="str">
        <f t="shared" ref="F24:F31" si="6">A9</f>
        <v>2017-2018</v>
      </c>
      <c r="G24" s="25"/>
      <c r="H24" s="26"/>
      <c r="I24" s="25"/>
      <c r="J24" s="26"/>
    </row>
    <row r="25" spans="1:12" hidden="1" x14ac:dyDescent="0.2">
      <c r="A25" s="14" t="str">
        <f t="shared" si="4"/>
        <v>2016-2017</v>
      </c>
      <c r="B25" s="24">
        <f t="shared" si="5"/>
        <v>0</v>
      </c>
      <c r="C25" s="24">
        <f t="shared" ref="C25:C31" si="7">J10-J25</f>
        <v>0</v>
      </c>
      <c r="D25" s="3"/>
      <c r="E25" s="3"/>
      <c r="F25" s="14" t="str">
        <f t="shared" si="6"/>
        <v>2016-2017</v>
      </c>
      <c r="G25" s="25"/>
      <c r="H25" s="26"/>
      <c r="I25" s="25"/>
      <c r="J25" s="26"/>
    </row>
    <row r="26" spans="1:12" hidden="1" x14ac:dyDescent="0.2">
      <c r="A26" s="14" t="str">
        <f t="shared" si="4"/>
        <v>2015-2016</v>
      </c>
      <c r="B26" s="24">
        <f t="shared" si="5"/>
        <v>0</v>
      </c>
      <c r="C26" s="24">
        <f t="shared" si="7"/>
        <v>0</v>
      </c>
      <c r="D26" s="3"/>
      <c r="E26" s="3"/>
      <c r="F26" s="14" t="str">
        <f t="shared" si="6"/>
        <v>2015-2016</v>
      </c>
      <c r="G26" s="25"/>
      <c r="H26" s="26"/>
      <c r="I26" s="25"/>
      <c r="J26" s="26"/>
    </row>
    <row r="27" spans="1:12" hidden="1" x14ac:dyDescent="0.2">
      <c r="A27" s="14" t="str">
        <f t="shared" si="4"/>
        <v>2014-2015</v>
      </c>
      <c r="B27" s="24">
        <f t="shared" si="5"/>
        <v>0</v>
      </c>
      <c r="C27" s="24">
        <f t="shared" si="7"/>
        <v>0</v>
      </c>
      <c r="D27" s="3"/>
      <c r="E27" s="3"/>
      <c r="F27" s="14" t="str">
        <f t="shared" si="6"/>
        <v>2014-2015</v>
      </c>
      <c r="G27" s="25"/>
      <c r="H27" s="26"/>
      <c r="I27" s="25"/>
      <c r="J27" s="26"/>
    </row>
    <row r="28" spans="1:12" hidden="1" x14ac:dyDescent="0.2">
      <c r="A28" s="14" t="str">
        <f t="shared" si="4"/>
        <v>2013-2014</v>
      </c>
      <c r="B28" s="24">
        <f t="shared" si="5"/>
        <v>0</v>
      </c>
      <c r="C28" s="24">
        <f t="shared" si="7"/>
        <v>0</v>
      </c>
      <c r="D28" s="3"/>
      <c r="E28" s="3"/>
      <c r="F28" s="14" t="str">
        <f t="shared" si="6"/>
        <v>2013-2014</v>
      </c>
      <c r="G28" s="25"/>
      <c r="H28" s="26"/>
      <c r="I28" s="25"/>
      <c r="J28" s="26"/>
    </row>
    <row r="29" spans="1:12" hidden="1" x14ac:dyDescent="0.2">
      <c r="A29" s="14" t="str">
        <f t="shared" si="4"/>
        <v>2012-2013</v>
      </c>
      <c r="B29" s="24">
        <f t="shared" si="5"/>
        <v>0</v>
      </c>
      <c r="C29" s="24">
        <f t="shared" si="7"/>
        <v>0</v>
      </c>
      <c r="D29" s="3"/>
      <c r="E29" s="3"/>
      <c r="F29" s="14" t="str">
        <f t="shared" si="6"/>
        <v>2012-2013</v>
      </c>
      <c r="G29" s="25"/>
      <c r="H29" s="26"/>
      <c r="I29" s="25"/>
      <c r="J29" s="26"/>
    </row>
    <row r="30" spans="1:12" hidden="1" x14ac:dyDescent="0.2">
      <c r="A30" s="14" t="str">
        <f t="shared" si="4"/>
        <v>2011-2012</v>
      </c>
      <c r="B30" s="24">
        <f t="shared" si="5"/>
        <v>0</v>
      </c>
      <c r="C30" s="24">
        <f t="shared" si="7"/>
        <v>0</v>
      </c>
      <c r="D30" s="3"/>
      <c r="E30" s="3"/>
      <c r="F30" s="14" t="str">
        <f t="shared" si="6"/>
        <v>2011-2012</v>
      </c>
      <c r="G30" s="25"/>
      <c r="H30" s="26"/>
      <c r="I30" s="25"/>
      <c r="J30" s="26"/>
    </row>
    <row r="31" spans="1:12" hidden="1" x14ac:dyDescent="0.2">
      <c r="A31" s="14" t="str">
        <f t="shared" si="4"/>
        <v>2010-2011</v>
      </c>
      <c r="B31" s="24">
        <f t="shared" si="5"/>
        <v>0</v>
      </c>
      <c r="C31" s="24">
        <f t="shared" si="7"/>
        <v>0</v>
      </c>
      <c r="D31" s="3"/>
      <c r="E31" s="3"/>
      <c r="F31" s="14" t="str">
        <f t="shared" si="6"/>
        <v>2010-2011</v>
      </c>
      <c r="G31" s="25"/>
      <c r="H31" s="26"/>
      <c r="I31" s="26"/>
      <c r="J31" s="26"/>
    </row>
    <row r="32" spans="1:12" ht="3.75" hidden="1" customHeight="1" x14ac:dyDescent="0.2">
      <c r="B32" s="12"/>
      <c r="C32" s="12"/>
      <c r="D32" s="3"/>
      <c r="E32" s="3"/>
      <c r="F32" s="14"/>
      <c r="G32" s="27"/>
      <c r="H32" s="12"/>
      <c r="I32" s="12"/>
      <c r="J32" s="12"/>
    </row>
    <row r="33" spans="1:13" ht="12.75" hidden="1" thickBot="1" x14ac:dyDescent="0.25">
      <c r="A33" s="19" t="s">
        <v>11</v>
      </c>
      <c r="B33" s="23">
        <f>SUM(B24:B32)</f>
        <v>0</v>
      </c>
      <c r="C33" s="23">
        <f>SUM(C24:C32)</f>
        <v>0</v>
      </c>
      <c r="D33" s="3"/>
      <c r="E33" s="3"/>
      <c r="F33" s="19" t="s">
        <v>11</v>
      </c>
      <c r="G33" s="28">
        <f>SUM(G24:G32)</f>
        <v>0</v>
      </c>
      <c r="H33" s="23">
        <f>SUM(H24:H32)</f>
        <v>0</v>
      </c>
      <c r="I33" s="23">
        <f>SUM(I24:I32)</f>
        <v>0</v>
      </c>
      <c r="J33" s="23">
        <f>SUM(J24:J32)</f>
        <v>0</v>
      </c>
    </row>
    <row r="34" spans="1:13" hidden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3" ht="168" hidden="1" customHeight="1" x14ac:dyDescent="0.2">
      <c r="A35" s="90" t="str">
        <f>Data!B4</f>
        <v>Open vs Closed</v>
      </c>
      <c r="B35" s="90"/>
      <c r="C35" s="90"/>
      <c r="D35" s="90"/>
      <c r="E35" s="90"/>
      <c r="F35" s="90" t="str">
        <f>'Controls &amp; Instructions'!F5</f>
        <v>Total Incurred per Year</v>
      </c>
      <c r="G35" s="90"/>
      <c r="H35" s="90"/>
      <c r="I35" s="90"/>
      <c r="J35" s="90"/>
    </row>
    <row r="36" spans="1:13" ht="168" hidden="1" customHeight="1" x14ac:dyDescent="0.2">
      <c r="A36" s="90" t="str">
        <f>Data!B5</f>
        <v>Paid vs. Reserved</v>
      </c>
      <c r="B36" s="90"/>
      <c r="C36" s="90"/>
      <c r="D36" s="90"/>
      <c r="E36" s="90"/>
      <c r="F36" s="90" t="str">
        <f>'Controls &amp; Instructions'!F6</f>
        <v>Premium Basis per Year</v>
      </c>
      <c r="G36" s="90"/>
      <c r="H36" s="90"/>
      <c r="I36" s="90"/>
      <c r="J36" s="90"/>
    </row>
    <row r="37" spans="1:13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3" x14ac:dyDescent="0.2">
      <c r="A38" s="29" t="str">
        <f>IF(A39&lt;&gt;"","Notes:","")</f>
        <v/>
      </c>
      <c r="B38" s="3"/>
      <c r="C38" s="3"/>
      <c r="D38" s="3"/>
      <c r="E38" s="3"/>
      <c r="F38" s="3"/>
      <c r="G38" s="3"/>
      <c r="H38" s="3"/>
      <c r="I38" s="3"/>
      <c r="J38" s="3"/>
    </row>
    <row r="39" spans="1:13" ht="218.25" customHeight="1" x14ac:dyDescent="0.2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57" t="s">
        <v>14</v>
      </c>
      <c r="L39" s="57"/>
      <c r="M39" s="57" t="s">
        <v>14</v>
      </c>
    </row>
  </sheetData>
  <sheetProtection sheet="1" formatRows="0"/>
  <mergeCells count="19">
    <mergeCell ref="A39:J39"/>
    <mergeCell ref="B17:C17"/>
    <mergeCell ref="B18:C18"/>
    <mergeCell ref="A35:E35"/>
    <mergeCell ref="F35:J35"/>
    <mergeCell ref="A36:E36"/>
    <mergeCell ref="F36:J36"/>
    <mergeCell ref="B16:C16"/>
    <mergeCell ref="A1:M1"/>
    <mergeCell ref="B3:F3"/>
    <mergeCell ref="B4:F4"/>
    <mergeCell ref="B8:C8"/>
    <mergeCell ref="B9:C9"/>
    <mergeCell ref="B10:C10"/>
    <mergeCell ref="B11:C11"/>
    <mergeCell ref="B12:C12"/>
    <mergeCell ref="B13:C13"/>
    <mergeCell ref="B14:C14"/>
    <mergeCell ref="B15:C15"/>
  </mergeCells>
  <conditionalFormatting sqref="F9:F17">
    <cfRule type="expression" dxfId="3" priority="3" stopIfTrue="1">
      <formula>AND(F9&lt;G9,F9&lt;&gt;"")</formula>
    </cfRule>
  </conditionalFormatting>
  <conditionalFormatting sqref="I9:I17">
    <cfRule type="expression" dxfId="2" priority="4" stopIfTrue="1">
      <formula>AND(I9&lt;&gt;"",I9&gt;0,G9=0)</formula>
    </cfRule>
  </conditionalFormatting>
  <conditionalFormatting sqref="G24:G31 I24:I31">
    <cfRule type="cellIs" dxfId="1" priority="5" stopIfTrue="1" operator="greaterThan">
      <formula>$F9</formula>
    </cfRule>
  </conditionalFormatting>
  <conditionalFormatting sqref="J24:J31 H24:H31">
    <cfRule type="cellIs" dxfId="0" priority="1" stopIfTrue="1" operator="greaterThan">
      <formula>$J9</formula>
    </cfRule>
  </conditionalFormatting>
  <dataValidations count="2">
    <dataValidation allowBlank="1" showInputMessage="1" showErrorMessage="1" promptTitle="Enter Year(s)" prompt="Years should be entered in either of the following formats:_x000a_2007_x000a_2007-2008" sqref="A9"/>
    <dataValidation type="list" allowBlank="1" showInputMessage="1" showErrorMessage="1" sqref="A3">
      <formula1>"Client:,Prospect:"</formula1>
    </dataValidation>
  </dataValidations>
  <printOptions horizontalCentered="1"/>
  <pageMargins left="0.2" right="0.2" top="0.1" bottom="0.1" header="0.25" footer="0.25"/>
  <pageSetup scale="96" fitToHeight="0" orientation="portrait" r:id="rId1"/>
  <headerFooter alignWithMargins="0">
    <oddHeader>&amp;C&amp;"Arial,Bold"&amp;12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workbookViewId="0">
      <selection activeCell="B14" sqref="B14"/>
    </sheetView>
  </sheetViews>
  <sheetFormatPr defaultRowHeight="11.25" x14ac:dyDescent="0.2"/>
  <cols>
    <col min="1" max="1" width="9.33203125" style="31"/>
    <col min="2" max="2" width="37.33203125" style="31" bestFit="1" customWidth="1"/>
    <col min="3" max="11" width="20.83203125" style="31" customWidth="1"/>
    <col min="12" max="16384" width="9.33203125" style="31"/>
  </cols>
  <sheetData>
    <row r="2" spans="1:18" ht="12.75" x14ac:dyDescent="0.2">
      <c r="A2" s="30" t="s">
        <v>15</v>
      </c>
    </row>
    <row r="3" spans="1:18" ht="12" thickBot="1" x14ac:dyDescent="0.25">
      <c r="A3" s="32"/>
      <c r="B3" s="32" t="s">
        <v>16</v>
      </c>
      <c r="C3" s="94" t="s">
        <v>17</v>
      </c>
      <c r="D3" s="94"/>
      <c r="E3" s="94" t="s">
        <v>18</v>
      </c>
      <c r="F3" s="94"/>
    </row>
    <row r="4" spans="1:18" x14ac:dyDescent="0.2">
      <c r="A4" s="91" t="s">
        <v>19</v>
      </c>
      <c r="B4" s="33" t="str">
        <f>VLOOKUP('Controls &amp; Instructions'!$C$5,$B$8:$F$11,COLUMN()-1,FALSE)</f>
        <v>Open vs Closed</v>
      </c>
      <c r="C4" s="34" t="str">
        <f>VLOOKUP('Controls &amp; Instructions'!$C$5,$B$8:$F$11,4,FALSE)</f>
        <v># of Open Claims</v>
      </c>
      <c r="D4" s="34">
        <f>VLOOKUP('Controls &amp; Instructions'!$C$5,$B$8:$F$11,COLUMN()-1,FALSE)</f>
        <v>0</v>
      </c>
      <c r="E4" s="33" t="str">
        <f>VLOOKUP('Controls &amp; Instructions'!$C$5,$B$8:$F$11,2,FALSE)</f>
        <v># of Closed Claims</v>
      </c>
      <c r="F4" s="35">
        <f>VLOOKUP('Controls &amp; Instructions'!$C$5,$B$8:$F$11,COLUMN()-1,FALSE)</f>
        <v>0</v>
      </c>
      <c r="K4" s="36"/>
      <c r="L4" s="36"/>
      <c r="M4" s="36"/>
      <c r="N4" s="36"/>
      <c r="O4" s="36"/>
      <c r="P4" s="36"/>
      <c r="R4" s="36"/>
    </row>
    <row r="5" spans="1:18" ht="12" thickBot="1" x14ac:dyDescent="0.25">
      <c r="A5" s="93"/>
      <c r="B5" s="37" t="str">
        <f>VLOOKUP('Controls &amp; Instructions'!$C$6,$B$8:$F$11,COLUMN()-1,FALSE)</f>
        <v>Paid vs. Reserved</v>
      </c>
      <c r="C5" s="38" t="str">
        <f>VLOOKUP('Controls &amp; Instructions'!$C$6,$B$8:$F$11,4,FALSE)</f>
        <v>Total Reserved ($)</v>
      </c>
      <c r="D5" s="38">
        <f>VLOOKUP('Controls &amp; Instructions'!$C$6,$B$8:$F$11,COLUMN()-1,FALSE)</f>
        <v>0</v>
      </c>
      <c r="E5" s="37" t="str">
        <f>VLOOKUP('Controls &amp; Instructions'!$C$6,$B$8:$F$11,2,FALSE)</f>
        <v>Total Paid ($)</v>
      </c>
      <c r="F5" s="39">
        <f>VLOOKUP('Controls &amp; Instructions'!$C$6,$B$8:$F$11,COLUMN()-1,FALSE)</f>
        <v>0</v>
      </c>
      <c r="K5" s="36"/>
      <c r="L5" s="36"/>
      <c r="M5" s="36"/>
      <c r="N5" s="36"/>
      <c r="O5" s="36"/>
      <c r="P5" s="36"/>
      <c r="R5" s="36"/>
    </row>
    <row r="6" spans="1:18" x14ac:dyDescent="0.2">
      <c r="C6" s="40"/>
      <c r="D6" s="40"/>
      <c r="E6" s="40"/>
      <c r="F6" s="40"/>
    </row>
    <row r="7" spans="1:18" ht="12" thickBot="1" x14ac:dyDescent="0.25">
      <c r="C7" s="40"/>
      <c r="D7" s="40"/>
      <c r="E7" s="40"/>
      <c r="F7" s="40"/>
    </row>
    <row r="8" spans="1:18" x14ac:dyDescent="0.2">
      <c r="A8" s="91" t="s">
        <v>20</v>
      </c>
      <c r="B8" s="33" t="s">
        <v>21</v>
      </c>
      <c r="C8" s="33" t="s">
        <v>22</v>
      </c>
      <c r="D8" s="34">
        <f>'Single Coverage'!I18</f>
        <v>0</v>
      </c>
      <c r="E8" s="33" t="s">
        <v>23</v>
      </c>
      <c r="F8" s="35">
        <f>'Single Coverage'!H18</f>
        <v>0</v>
      </c>
      <c r="K8" s="36"/>
      <c r="L8" s="36"/>
      <c r="M8" s="36"/>
      <c r="N8" s="36"/>
      <c r="O8" s="36"/>
      <c r="P8" s="36"/>
      <c r="R8" s="36"/>
    </row>
    <row r="9" spans="1:18" x14ac:dyDescent="0.2">
      <c r="A9" s="92"/>
      <c r="B9" s="41" t="str">
        <f>"High Cost vs. Low Cost Claims ($"&amp;'Controls &amp; Instructions'!C7/1000&amp;"K)"</f>
        <v>High Cost vs. Low Cost Claims ($10K)</v>
      </c>
      <c r="C9" s="41" t="str">
        <f>'Single Coverage'!B23</f>
        <v>Incurred under $10K ($)</v>
      </c>
      <c r="D9" s="42">
        <f>'Single Coverage'!H33</f>
        <v>0</v>
      </c>
      <c r="E9" s="41" t="str">
        <f>'Single Coverage'!H23</f>
        <v>Incurred over $10K ($)</v>
      </c>
      <c r="F9" s="43">
        <f>'Single Coverage'!B33</f>
        <v>0</v>
      </c>
      <c r="K9" s="36"/>
      <c r="L9" s="36"/>
      <c r="M9" s="36"/>
      <c r="N9" s="36"/>
      <c r="O9" s="36"/>
      <c r="P9" s="36"/>
      <c r="R9" s="36"/>
    </row>
    <row r="10" spans="1:18" x14ac:dyDescent="0.2">
      <c r="A10" s="92"/>
      <c r="B10" s="41" t="str">
        <f>"High Cost vs. Low Cost Claims ($"&amp;'Controls &amp; Instructions'!F7/1000&amp;"K)"</f>
        <v>High Cost vs. Low Cost Claims ($25K)</v>
      </c>
      <c r="C10" s="41" t="str">
        <f>'Single Coverage'!C23</f>
        <v>Incurred under $25K ($)</v>
      </c>
      <c r="D10" s="42">
        <f>'Single Coverage'!J33</f>
        <v>0</v>
      </c>
      <c r="E10" s="41" t="str">
        <f>'Single Coverage'!J23</f>
        <v>Incurred over $25K ($)</v>
      </c>
      <c r="F10" s="43">
        <f>'Single Coverage'!C33</f>
        <v>0</v>
      </c>
      <c r="K10" s="36"/>
      <c r="L10" s="36"/>
      <c r="M10" s="36"/>
      <c r="N10" s="36"/>
      <c r="O10" s="36"/>
      <c r="P10" s="36"/>
      <c r="R10" s="36"/>
    </row>
    <row r="11" spans="1:18" x14ac:dyDescent="0.2">
      <c r="A11" s="92"/>
      <c r="B11" s="41" t="s">
        <v>24</v>
      </c>
      <c r="C11" s="41" t="s">
        <v>25</v>
      </c>
      <c r="D11" s="44">
        <f>'Single Coverage'!G18</f>
        <v>0</v>
      </c>
      <c r="E11" s="41" t="str">
        <f>'Single Coverage'!G8</f>
        <v># of Open Claims</v>
      </c>
      <c r="F11" s="45">
        <f>'Single Coverage'!F18-'Single Coverage'!G18</f>
        <v>0</v>
      </c>
      <c r="K11" s="36"/>
      <c r="L11" s="36"/>
      <c r="M11" s="36"/>
      <c r="N11" s="36"/>
      <c r="O11" s="36"/>
      <c r="P11" s="36"/>
      <c r="R11" s="36"/>
    </row>
    <row r="12" spans="1:18" x14ac:dyDescent="0.2">
      <c r="A12" s="92"/>
      <c r="B12" s="41"/>
      <c r="C12" s="41"/>
      <c r="D12" s="41"/>
      <c r="E12" s="41"/>
      <c r="F12" s="46"/>
    </row>
    <row r="13" spans="1:18" ht="12" thickBot="1" x14ac:dyDescent="0.25">
      <c r="A13" s="93"/>
      <c r="B13" s="37"/>
      <c r="C13" s="37"/>
      <c r="D13" s="37"/>
      <c r="E13" s="37"/>
      <c r="F13" s="47"/>
    </row>
    <row r="17" spans="1:11" ht="12.75" x14ac:dyDescent="0.2">
      <c r="A17" s="30" t="s">
        <v>26</v>
      </c>
    </row>
    <row r="18" spans="1:11" ht="12" thickBot="1" x14ac:dyDescent="0.25">
      <c r="B18" s="32" t="s">
        <v>16</v>
      </c>
      <c r="C18" s="48" t="s">
        <v>27</v>
      </c>
      <c r="D18" s="48" t="str">
        <f>'Single Coverage'!A9</f>
        <v>2017-2018</v>
      </c>
      <c r="E18" s="48" t="str">
        <f>'Single Coverage'!A10</f>
        <v>2016-2017</v>
      </c>
      <c r="F18" s="48" t="str">
        <f>'Single Coverage'!A11</f>
        <v>2015-2016</v>
      </c>
      <c r="G18" s="48" t="str">
        <f>'Single Coverage'!A12</f>
        <v>2014-2015</v>
      </c>
      <c r="H18" s="48" t="str">
        <f>'Single Coverage'!A13</f>
        <v>2013-2014</v>
      </c>
      <c r="I18" s="48" t="str">
        <f>'Single Coverage'!A14</f>
        <v>2012-2013</v>
      </c>
      <c r="J18" s="48" t="str">
        <f>'Single Coverage'!A15</f>
        <v>2011-2012</v>
      </c>
      <c r="K18" s="49" t="str">
        <f>'Single Coverage'!A16</f>
        <v>2010-2011</v>
      </c>
    </row>
    <row r="19" spans="1:11" x14ac:dyDescent="0.2">
      <c r="A19" s="91" t="s">
        <v>19</v>
      </c>
      <c r="B19" s="33" t="str">
        <f>'Controls &amp; Instructions'!F5</f>
        <v>Total Incurred per Year</v>
      </c>
      <c r="C19" s="33" t="str">
        <f>VLOOKUP($B19,$B$25:$K$30,COLUMN()-1,FALSE)</f>
        <v>Paid</v>
      </c>
      <c r="D19" s="34">
        <f>VLOOKUP($B19,$B$25:$K$30,COLUMN()-1,FALSE)</f>
        <v>0</v>
      </c>
      <c r="E19" s="34">
        <f t="shared" ref="E19:K19" si="0">VLOOKUP($B19,$B$25:$K$30,COLUMN()-1,FALSE)</f>
        <v>0</v>
      </c>
      <c r="F19" s="34">
        <f t="shared" si="0"/>
        <v>0</v>
      </c>
      <c r="G19" s="34">
        <f t="shared" si="0"/>
        <v>0</v>
      </c>
      <c r="H19" s="34">
        <f t="shared" si="0"/>
        <v>0</v>
      </c>
      <c r="I19" s="34">
        <f t="shared" si="0"/>
        <v>0</v>
      </c>
      <c r="J19" s="34">
        <f t="shared" si="0"/>
        <v>0</v>
      </c>
      <c r="K19" s="35">
        <f t="shared" si="0"/>
        <v>0</v>
      </c>
    </row>
    <row r="20" spans="1:11" x14ac:dyDescent="0.2">
      <c r="A20" s="92"/>
      <c r="B20" s="41" t="str">
        <f>'Controls &amp; Instructions'!F5</f>
        <v>Total Incurred per Year</v>
      </c>
      <c r="C20" s="41" t="str">
        <f>VLOOKUP($B20,$B$31:$K$34,COLUMN()-1,FALSE)</f>
        <v>Reserved</v>
      </c>
      <c r="D20" s="42">
        <f>VLOOKUP($B20,$B$31:$K$34,COLUMN()-1,FALSE)</f>
        <v>0</v>
      </c>
      <c r="E20" s="42">
        <f t="shared" ref="E20:K20" si="1">VLOOKUP($B20,$B$31:$K$34,COLUMN()-1,FALSE)</f>
        <v>0</v>
      </c>
      <c r="F20" s="42">
        <f t="shared" si="1"/>
        <v>0</v>
      </c>
      <c r="G20" s="42">
        <f t="shared" si="1"/>
        <v>0</v>
      </c>
      <c r="H20" s="42">
        <f t="shared" si="1"/>
        <v>0</v>
      </c>
      <c r="I20" s="42">
        <f t="shared" si="1"/>
        <v>0</v>
      </c>
      <c r="J20" s="42">
        <f t="shared" si="1"/>
        <v>0</v>
      </c>
      <c r="K20" s="43">
        <f t="shared" si="1"/>
        <v>0</v>
      </c>
    </row>
    <row r="21" spans="1:11" x14ac:dyDescent="0.2">
      <c r="A21" s="92"/>
      <c r="B21" s="41" t="str">
        <f>'Controls &amp; Instructions'!F6</f>
        <v>Premium Basis per Year</v>
      </c>
      <c r="C21" s="41" t="str">
        <f>VLOOKUP($B21,$B$25:$K$30,COLUMN()-1,FALSE)</f>
        <v>Premium Basis (Sales)</v>
      </c>
      <c r="D21" s="42">
        <f>VLOOKUP($B21,$B$25:$K$30,COLUMN()-1,FALSE)</f>
        <v>0</v>
      </c>
      <c r="E21" s="42">
        <f t="shared" ref="E21:K21" si="2">VLOOKUP($B21,$B$25:$K$30,COLUMN()-1,FALSE)</f>
        <v>0</v>
      </c>
      <c r="F21" s="42">
        <f t="shared" si="2"/>
        <v>0</v>
      </c>
      <c r="G21" s="42">
        <f t="shared" si="2"/>
        <v>0</v>
      </c>
      <c r="H21" s="42">
        <f t="shared" si="2"/>
        <v>0</v>
      </c>
      <c r="I21" s="42">
        <f t="shared" si="2"/>
        <v>0</v>
      </c>
      <c r="J21" s="42">
        <f t="shared" si="2"/>
        <v>0</v>
      </c>
      <c r="K21" s="43">
        <f t="shared" si="2"/>
        <v>0</v>
      </c>
    </row>
    <row r="22" spans="1:11" ht="12" thickBot="1" x14ac:dyDescent="0.25">
      <c r="A22" s="93"/>
      <c r="B22" s="37" t="str">
        <f>'Controls &amp; Instructions'!F6</f>
        <v>Premium Basis per Year</v>
      </c>
      <c r="C22" s="37">
        <f>VLOOKUP($B22,$B$31:$K$34,COLUMN()-1,FALSE)</f>
        <v>0</v>
      </c>
      <c r="D22" s="38">
        <f>VLOOKUP($B22,$B$31:$K$34,COLUMN()-1,FALSE)</f>
        <v>0</v>
      </c>
      <c r="E22" s="38">
        <f t="shared" ref="E22:K22" si="3">VLOOKUP($B22,$B$31:$K$34,COLUMN()-1,FALSE)</f>
        <v>0</v>
      </c>
      <c r="F22" s="38">
        <f t="shared" si="3"/>
        <v>0</v>
      </c>
      <c r="G22" s="38">
        <f t="shared" si="3"/>
        <v>0</v>
      </c>
      <c r="H22" s="38">
        <f t="shared" si="3"/>
        <v>0</v>
      </c>
      <c r="I22" s="38">
        <f t="shared" si="3"/>
        <v>0</v>
      </c>
      <c r="J22" s="38">
        <f t="shared" si="3"/>
        <v>0</v>
      </c>
      <c r="K22" s="39">
        <f t="shared" si="3"/>
        <v>0</v>
      </c>
    </row>
    <row r="23" spans="1:11" x14ac:dyDescent="0.2">
      <c r="A23" s="50"/>
    </row>
    <row r="24" spans="1:11" ht="12" thickBot="1" x14ac:dyDescent="0.25">
      <c r="A24" s="50"/>
    </row>
    <row r="25" spans="1:11" x14ac:dyDescent="0.2">
      <c r="A25" s="91" t="s">
        <v>20</v>
      </c>
      <c r="B25" s="33" t="s">
        <v>28</v>
      </c>
      <c r="C25" s="33" t="s">
        <v>29</v>
      </c>
      <c r="D25" s="34">
        <f>'Single Coverage'!H9</f>
        <v>0</v>
      </c>
      <c r="E25" s="34">
        <f>'Single Coverage'!H10</f>
        <v>0</v>
      </c>
      <c r="F25" s="34">
        <f>'Single Coverage'!H11</f>
        <v>0</v>
      </c>
      <c r="G25" s="34">
        <f>'Single Coverage'!H12</f>
        <v>0</v>
      </c>
      <c r="H25" s="34">
        <f>'Single Coverage'!H13</f>
        <v>0</v>
      </c>
      <c r="I25" s="34">
        <f>'Single Coverage'!H14</f>
        <v>0</v>
      </c>
      <c r="J25" s="34">
        <f>'Single Coverage'!H15</f>
        <v>0</v>
      </c>
      <c r="K25" s="35">
        <f>'Single Coverage'!H16</f>
        <v>0</v>
      </c>
    </row>
    <row r="26" spans="1:11" x14ac:dyDescent="0.2">
      <c r="A26" s="92"/>
      <c r="B26" s="41" t="s">
        <v>30</v>
      </c>
      <c r="C26" s="41" t="s">
        <v>11</v>
      </c>
      <c r="D26" s="51" t="e">
        <f>'Single Coverage'!J9/'Single Coverage'!F9</f>
        <v>#DIV/0!</v>
      </c>
      <c r="E26" s="51" t="e">
        <f>'Single Coverage'!J10/'Single Coverage'!F10</f>
        <v>#DIV/0!</v>
      </c>
      <c r="F26" s="51" t="e">
        <f>'Single Coverage'!J11/'Single Coverage'!F11</f>
        <v>#DIV/0!</v>
      </c>
      <c r="G26" s="51" t="e">
        <f>'Single Coverage'!J12/'Single Coverage'!F12</f>
        <v>#DIV/0!</v>
      </c>
      <c r="H26" s="51" t="e">
        <f>'Single Coverage'!J13/'Single Coverage'!F13</f>
        <v>#DIV/0!</v>
      </c>
      <c r="I26" s="52" t="e">
        <f>'Single Coverage'!J14/'Single Coverage'!F14</f>
        <v>#DIV/0!</v>
      </c>
      <c r="J26" s="52" t="e">
        <f>'Single Coverage'!J15/'Single Coverage'!F15</f>
        <v>#DIV/0!</v>
      </c>
      <c r="K26" s="53" t="e">
        <f>'Single Coverage'!J16/'Single Coverage'!F16</f>
        <v>#DIV/0!</v>
      </c>
    </row>
    <row r="27" spans="1:11" x14ac:dyDescent="0.2">
      <c r="A27" s="92"/>
      <c r="B27" s="41" t="s">
        <v>31</v>
      </c>
      <c r="C27" s="41" t="s">
        <v>32</v>
      </c>
      <c r="D27" s="54">
        <f>'Single Coverage'!F9-'Single Coverage'!G9</f>
        <v>0</v>
      </c>
      <c r="E27" s="54">
        <f>'Single Coverage'!F10-'Single Coverage'!G10</f>
        <v>0</v>
      </c>
      <c r="F27" s="54">
        <f>'Single Coverage'!F11-'Single Coverage'!G11</f>
        <v>0</v>
      </c>
      <c r="G27" s="54">
        <f>'Single Coverage'!F12-'Single Coverage'!G12</f>
        <v>0</v>
      </c>
      <c r="H27" s="54">
        <f>'Single Coverage'!F13-'Single Coverage'!G13</f>
        <v>0</v>
      </c>
      <c r="I27" s="54">
        <f>'Single Coverage'!F14-'Single Coverage'!G14</f>
        <v>0</v>
      </c>
      <c r="J27" s="54">
        <f>'Single Coverage'!F15-'Single Coverage'!G15</f>
        <v>0</v>
      </c>
      <c r="K27" s="55">
        <f>'Single Coverage'!F16-'Single Coverage'!II16</f>
        <v>0</v>
      </c>
    </row>
    <row r="28" spans="1:11" x14ac:dyDescent="0.2">
      <c r="A28" s="92"/>
      <c r="B28" s="41" t="s">
        <v>33</v>
      </c>
      <c r="C28" s="41" t="str">
        <f>'Single Coverage'!E8</f>
        <v>Premium Basis (Sales)</v>
      </c>
      <c r="D28" s="54">
        <f>'Single Coverage'!E9</f>
        <v>0</v>
      </c>
      <c r="E28" s="54">
        <f>'Single Coverage'!E10</f>
        <v>0</v>
      </c>
      <c r="F28" s="54">
        <f>'Single Coverage'!E11</f>
        <v>0</v>
      </c>
      <c r="G28" s="54">
        <f>'Single Coverage'!E12</f>
        <v>0</v>
      </c>
      <c r="H28" s="54">
        <f>'Single Coverage'!E13</f>
        <v>0</v>
      </c>
      <c r="I28" s="54">
        <f>'Single Coverage'!E14</f>
        <v>0</v>
      </c>
      <c r="J28" s="54">
        <f>'Single Coverage'!E15</f>
        <v>0</v>
      </c>
      <c r="K28" s="55">
        <f>'Single Coverage'!E16</f>
        <v>0</v>
      </c>
    </row>
    <row r="29" spans="1:11" x14ac:dyDescent="0.2">
      <c r="A29" s="92"/>
      <c r="B29" s="80" t="s">
        <v>56</v>
      </c>
      <c r="C29" s="80" t="s">
        <v>55</v>
      </c>
      <c r="D29" s="54" t="e">
        <f>'Single Coverage'!F9*('Single Coverage'!$E$9/'Single Coverage'!E9)</f>
        <v>#DIV/0!</v>
      </c>
      <c r="E29" s="54" t="e">
        <f>'Single Coverage'!F10*('Single Coverage'!$E$9/'Single Coverage'!E10)</f>
        <v>#DIV/0!</v>
      </c>
      <c r="F29" s="54" t="e">
        <f>'Single Coverage'!F11*('Single Coverage'!$E$9/'Single Coverage'!E11)</f>
        <v>#DIV/0!</v>
      </c>
      <c r="G29" s="54" t="e">
        <f>'Single Coverage'!F12*('Single Coverage'!$E$9/'Single Coverage'!E12)</f>
        <v>#DIV/0!</v>
      </c>
      <c r="H29" s="54" t="e">
        <f>'Single Coverage'!F13*('Single Coverage'!$E$9/'Single Coverage'!E13)</f>
        <v>#DIV/0!</v>
      </c>
      <c r="I29" s="54" t="e">
        <f>'Single Coverage'!F14*('Single Coverage'!$E$9/'Single Coverage'!E14)</f>
        <v>#DIV/0!</v>
      </c>
      <c r="J29" s="54" t="e">
        <f>'Single Coverage'!F15*('Single Coverage'!$E$9/'Single Coverage'!E15)</f>
        <v>#DIV/0!</v>
      </c>
      <c r="K29" s="55" t="e">
        <f>'Single Coverage'!F16*('Single Coverage'!$E$9/'Single Coverage'!E16)</f>
        <v>#DIV/0!</v>
      </c>
    </row>
    <row r="30" spans="1:11" x14ac:dyDescent="0.2">
      <c r="A30" s="92"/>
      <c r="B30" s="41"/>
      <c r="C30" s="41"/>
      <c r="D30" s="41"/>
      <c r="E30" s="41"/>
      <c r="F30" s="41"/>
      <c r="G30" s="41"/>
      <c r="H30" s="41"/>
      <c r="I30" s="41"/>
      <c r="J30" s="41"/>
      <c r="K30" s="46"/>
    </row>
    <row r="31" spans="1:11" x14ac:dyDescent="0.2">
      <c r="A31" s="92"/>
      <c r="B31" s="80" t="s">
        <v>28</v>
      </c>
      <c r="C31" s="41" t="s">
        <v>34</v>
      </c>
      <c r="D31" s="42">
        <f>'Single Coverage'!I9</f>
        <v>0</v>
      </c>
      <c r="E31" s="42">
        <f>'Single Coverage'!I10</f>
        <v>0</v>
      </c>
      <c r="F31" s="42">
        <f>'Single Coverage'!I11</f>
        <v>0</v>
      </c>
      <c r="G31" s="42">
        <f>'Single Coverage'!I12</f>
        <v>0</v>
      </c>
      <c r="H31" s="42">
        <f>'Single Coverage'!I13</f>
        <v>0</v>
      </c>
      <c r="I31" s="42">
        <f>'Single Coverage'!I14</f>
        <v>0</v>
      </c>
      <c r="J31" s="42">
        <f>'Single Coverage'!I15</f>
        <v>0</v>
      </c>
      <c r="K31" s="43">
        <f>'Single Coverage'!I16</f>
        <v>0</v>
      </c>
    </row>
    <row r="32" spans="1:11" x14ac:dyDescent="0.2">
      <c r="A32" s="92"/>
      <c r="B32" s="41" t="s">
        <v>30</v>
      </c>
      <c r="C32" s="41" t="s">
        <v>35</v>
      </c>
      <c r="D32" s="41" t="s">
        <v>35</v>
      </c>
      <c r="E32" s="41" t="s">
        <v>35</v>
      </c>
      <c r="F32" s="41" t="s">
        <v>35</v>
      </c>
      <c r="G32" s="41" t="s">
        <v>35</v>
      </c>
      <c r="H32" s="41"/>
      <c r="I32" s="41"/>
      <c r="J32" s="41"/>
      <c r="K32" s="46"/>
    </row>
    <row r="33" spans="1:11" x14ac:dyDescent="0.2">
      <c r="A33" s="92"/>
      <c r="B33" s="41" t="s">
        <v>31</v>
      </c>
      <c r="C33" s="41" t="s">
        <v>36</v>
      </c>
      <c r="D33" s="54">
        <f>'Single Coverage'!G9</f>
        <v>0</v>
      </c>
      <c r="E33" s="54">
        <f>'Single Coverage'!G10</f>
        <v>0</v>
      </c>
      <c r="F33" s="54">
        <f>'Single Coverage'!G11</f>
        <v>0</v>
      </c>
      <c r="G33" s="54">
        <f>'Single Coverage'!G12</f>
        <v>0</v>
      </c>
      <c r="H33" s="54">
        <f>'Single Coverage'!G13</f>
        <v>0</v>
      </c>
      <c r="I33" s="54">
        <f>'Single Coverage'!G14</f>
        <v>0</v>
      </c>
      <c r="J33" s="54">
        <f>'Single Coverage'!G15</f>
        <v>0</v>
      </c>
      <c r="K33" s="55">
        <f>'Single Coverage'!G16</f>
        <v>0</v>
      </c>
    </row>
    <row r="34" spans="1:11" x14ac:dyDescent="0.2">
      <c r="A34" s="92"/>
      <c r="B34" s="41" t="s">
        <v>33</v>
      </c>
      <c r="C34" s="41"/>
      <c r="D34" s="41"/>
      <c r="E34" s="41"/>
      <c r="F34" s="41"/>
      <c r="G34" s="41"/>
      <c r="H34" s="41"/>
      <c r="I34" s="41"/>
      <c r="J34" s="41"/>
      <c r="K34" s="46"/>
    </row>
    <row r="35" spans="1:11" x14ac:dyDescent="0.2">
      <c r="A35" s="92"/>
      <c r="B35" s="80" t="s">
        <v>56</v>
      </c>
      <c r="C35" s="41"/>
      <c r="D35" s="41"/>
      <c r="E35" s="41"/>
      <c r="F35" s="41"/>
      <c r="G35" s="41"/>
      <c r="H35" s="41"/>
      <c r="I35" s="41"/>
      <c r="J35" s="41"/>
      <c r="K35" s="46"/>
    </row>
    <row r="36" spans="1:11" ht="12" thickBot="1" x14ac:dyDescent="0.25">
      <c r="A36" s="93"/>
      <c r="B36" s="37"/>
      <c r="C36" s="37"/>
      <c r="D36" s="37"/>
      <c r="E36" s="37"/>
      <c r="F36" s="37"/>
      <c r="G36" s="37"/>
      <c r="H36" s="37"/>
      <c r="I36" s="37"/>
      <c r="J36" s="37"/>
      <c r="K36" s="47"/>
    </row>
    <row r="40" spans="1:11" x14ac:dyDescent="0.2">
      <c r="E40" s="54"/>
    </row>
    <row r="41" spans="1:11" x14ac:dyDescent="0.2">
      <c r="E41" s="54"/>
    </row>
    <row r="42" spans="1:11" x14ac:dyDescent="0.2">
      <c r="E42" s="54"/>
    </row>
    <row r="43" spans="1:11" x14ac:dyDescent="0.2">
      <c r="E43" s="54"/>
    </row>
    <row r="44" spans="1:11" x14ac:dyDescent="0.2">
      <c r="E44" s="54"/>
    </row>
    <row r="45" spans="1:11" x14ac:dyDescent="0.2">
      <c r="E45" s="54"/>
    </row>
    <row r="46" spans="1:11" x14ac:dyDescent="0.2">
      <c r="E46" s="54"/>
    </row>
    <row r="47" spans="1:11" x14ac:dyDescent="0.2">
      <c r="E47" s="54"/>
    </row>
  </sheetData>
  <mergeCells count="6">
    <mergeCell ref="A25:A36"/>
    <mergeCell ref="C3:D3"/>
    <mergeCell ref="E3:F3"/>
    <mergeCell ref="A4:A5"/>
    <mergeCell ref="A8:A13"/>
    <mergeCell ref="A19:A22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2"/>
  <sheetViews>
    <sheetView workbookViewId="0">
      <selection activeCell="A28" sqref="A28:XFD28"/>
    </sheetView>
  </sheetViews>
  <sheetFormatPr defaultRowHeight="11.25" x14ac:dyDescent="0.2"/>
  <cols>
    <col min="1" max="1" width="9.33203125" style="58"/>
    <col min="2" max="2" width="15.83203125" style="58" customWidth="1"/>
    <col min="3" max="3" width="38.33203125" style="58" customWidth="1"/>
    <col min="4" max="4" width="3.6640625" style="58" customWidth="1"/>
    <col min="5" max="5" width="15.83203125" style="58" customWidth="1"/>
    <col min="6" max="6" width="38.33203125" style="58" customWidth="1"/>
    <col min="7" max="7" width="3.6640625" style="58" customWidth="1"/>
    <col min="8" max="16384" width="9.33203125" style="58"/>
  </cols>
  <sheetData>
    <row r="2" spans="2:16" ht="21" x14ac:dyDescent="0.35">
      <c r="B2" s="74" t="s">
        <v>46</v>
      </c>
    </row>
    <row r="3" spans="2:16" ht="4.5" customHeight="1" thickBot="1" x14ac:dyDescent="0.25"/>
    <row r="4" spans="2:16" ht="12" x14ac:dyDescent="0.2">
      <c r="B4" s="59" t="s">
        <v>37</v>
      </c>
      <c r="C4" s="60" t="s">
        <v>38</v>
      </c>
      <c r="D4" s="61"/>
      <c r="E4" s="62"/>
      <c r="F4" s="63"/>
    </row>
    <row r="5" spans="2:16" s="3" customFormat="1" ht="12" x14ac:dyDescent="0.2">
      <c r="B5" s="64" t="s">
        <v>39</v>
      </c>
      <c r="C5" s="65" t="s">
        <v>24</v>
      </c>
      <c r="D5" s="65"/>
      <c r="E5" s="66" t="s">
        <v>40</v>
      </c>
      <c r="F5" s="67" t="s">
        <v>28</v>
      </c>
      <c r="I5" s="68"/>
      <c r="J5" s="68"/>
      <c r="K5" s="68"/>
      <c r="L5" s="68"/>
      <c r="M5" s="68"/>
      <c r="N5" s="68"/>
      <c r="P5" s="68"/>
    </row>
    <row r="6" spans="2:16" s="3" customFormat="1" ht="12" x14ac:dyDescent="0.2">
      <c r="B6" s="64" t="s">
        <v>41</v>
      </c>
      <c r="C6" s="65" t="s">
        <v>21</v>
      </c>
      <c r="D6" s="65"/>
      <c r="E6" s="66" t="s">
        <v>42</v>
      </c>
      <c r="F6" s="67" t="s">
        <v>33</v>
      </c>
      <c r="I6" s="68"/>
      <c r="J6" s="68"/>
      <c r="K6" s="68"/>
      <c r="L6" s="68"/>
      <c r="M6" s="68"/>
      <c r="N6" s="68"/>
      <c r="P6" s="68"/>
    </row>
    <row r="7" spans="2:16" s="3" customFormat="1" ht="12.75" thickBot="1" x14ac:dyDescent="0.25">
      <c r="B7" s="69" t="s">
        <v>43</v>
      </c>
      <c r="C7" s="70">
        <v>10000</v>
      </c>
      <c r="D7" s="70"/>
      <c r="E7" s="71" t="s">
        <v>44</v>
      </c>
      <c r="F7" s="72">
        <v>25000</v>
      </c>
      <c r="I7" s="68"/>
      <c r="J7" s="68"/>
      <c r="K7" s="68"/>
      <c r="L7" s="68"/>
      <c r="M7" s="68"/>
      <c r="N7" s="68"/>
      <c r="P7" s="68"/>
    </row>
    <row r="10" spans="2:16" hidden="1" x14ac:dyDescent="0.2">
      <c r="B10" s="73" t="str">
        <f>Data!B8</f>
        <v>Paid vs. Reserved</v>
      </c>
    </row>
    <row r="11" spans="2:16" hidden="1" x14ac:dyDescent="0.2">
      <c r="B11" s="73" t="str">
        <f>Data!B9</f>
        <v>High Cost vs. Low Cost Claims ($10K)</v>
      </c>
    </row>
    <row r="12" spans="2:16" hidden="1" x14ac:dyDescent="0.2">
      <c r="B12" s="73" t="str">
        <f>Data!B10</f>
        <v>High Cost vs. Low Cost Claims ($25K)</v>
      </c>
    </row>
    <row r="13" spans="2:16" hidden="1" x14ac:dyDescent="0.2">
      <c r="B13" s="73" t="str">
        <f>Data!B11</f>
        <v>Open vs Closed</v>
      </c>
    </row>
    <row r="14" spans="2:16" hidden="1" x14ac:dyDescent="0.2">
      <c r="B14" s="73"/>
    </row>
    <row r="15" spans="2:16" hidden="1" x14ac:dyDescent="0.2">
      <c r="B15" s="73"/>
    </row>
    <row r="16" spans="2:16" hidden="1" x14ac:dyDescent="0.2">
      <c r="B16" s="73" t="s">
        <v>28</v>
      </c>
    </row>
    <row r="17" spans="2:6" hidden="1" x14ac:dyDescent="0.2">
      <c r="B17" s="73" t="s">
        <v>30</v>
      </c>
    </row>
    <row r="18" spans="2:6" hidden="1" x14ac:dyDescent="0.2">
      <c r="B18" s="73" t="s">
        <v>31</v>
      </c>
    </row>
    <row r="19" spans="2:6" hidden="1" x14ac:dyDescent="0.2">
      <c r="B19" s="58" t="s">
        <v>33</v>
      </c>
    </row>
    <row r="21" spans="2:6" ht="21" x14ac:dyDescent="0.35">
      <c r="B21" s="74" t="s">
        <v>45</v>
      </c>
    </row>
    <row r="22" spans="2:6" ht="4.5" customHeight="1" x14ac:dyDescent="0.2"/>
    <row r="23" spans="2:6" s="76" customFormat="1" ht="31.5" customHeight="1" x14ac:dyDescent="0.2">
      <c r="B23" s="95" t="s">
        <v>47</v>
      </c>
      <c r="C23" s="95"/>
      <c r="D23" s="95"/>
      <c r="E23" s="95"/>
      <c r="F23" s="95"/>
    </row>
    <row r="24" spans="2:6" s="76" customFormat="1" ht="31.5" customHeight="1" x14ac:dyDescent="0.2">
      <c r="B24" s="95" t="s">
        <v>48</v>
      </c>
      <c r="C24" s="95"/>
      <c r="D24" s="95"/>
      <c r="E24" s="95"/>
      <c r="F24" s="95"/>
    </row>
    <row r="25" spans="2:6" s="76" customFormat="1" ht="31.5" customHeight="1" x14ac:dyDescent="0.2">
      <c r="B25" s="95" t="s">
        <v>49</v>
      </c>
      <c r="C25" s="95"/>
      <c r="D25" s="95"/>
      <c r="E25" s="95"/>
      <c r="F25" s="95"/>
    </row>
    <row r="26" spans="2:6" s="76" customFormat="1" ht="31.5" customHeight="1" x14ac:dyDescent="0.2">
      <c r="B26" s="95" t="s">
        <v>59</v>
      </c>
      <c r="C26" s="95"/>
      <c r="D26" s="95"/>
      <c r="E26" s="95"/>
      <c r="F26" s="95"/>
    </row>
    <row r="27" spans="2:6" s="76" customFormat="1" ht="31.5" customHeight="1" x14ac:dyDescent="0.2">
      <c r="B27" s="95" t="s">
        <v>50</v>
      </c>
      <c r="C27" s="95"/>
      <c r="D27" s="95"/>
      <c r="E27" s="95"/>
      <c r="F27" s="95"/>
    </row>
    <row r="28" spans="2:6" s="76" customFormat="1" ht="31.5" customHeight="1" x14ac:dyDescent="0.2">
      <c r="B28" s="95" t="s">
        <v>51</v>
      </c>
      <c r="C28" s="95"/>
      <c r="D28" s="95"/>
      <c r="E28" s="95"/>
      <c r="F28" s="95"/>
    </row>
    <row r="29" spans="2:6" s="76" customFormat="1" ht="31.5" customHeight="1" x14ac:dyDescent="0.2">
      <c r="B29" s="95" t="s">
        <v>52</v>
      </c>
      <c r="C29" s="95"/>
      <c r="D29" s="95"/>
      <c r="E29" s="95"/>
      <c r="F29" s="95"/>
    </row>
    <row r="30" spans="2:6" s="76" customFormat="1" ht="31.5" customHeight="1" x14ac:dyDescent="0.2">
      <c r="B30" s="95" t="s">
        <v>53</v>
      </c>
      <c r="C30" s="95"/>
      <c r="D30" s="95"/>
      <c r="E30" s="95"/>
      <c r="F30" s="95"/>
    </row>
    <row r="31" spans="2:6" s="76" customFormat="1" ht="31.5" customHeight="1" x14ac:dyDescent="0.2">
      <c r="B31" s="95" t="s">
        <v>54</v>
      </c>
      <c r="C31" s="95"/>
      <c r="D31" s="95"/>
      <c r="E31" s="95"/>
      <c r="F31" s="95"/>
    </row>
    <row r="32" spans="2:6" ht="12" x14ac:dyDescent="0.2">
      <c r="B32" s="3"/>
    </row>
  </sheetData>
  <sheetProtection sheet="1" objects="1" scenarios="1"/>
  <mergeCells count="9">
    <mergeCell ref="B30:F30"/>
    <mergeCell ref="B31:F31"/>
    <mergeCell ref="B23:F23"/>
    <mergeCell ref="B24:F24"/>
    <mergeCell ref="B25:F25"/>
    <mergeCell ref="B27:F27"/>
    <mergeCell ref="B29:F29"/>
    <mergeCell ref="B28:F28"/>
    <mergeCell ref="B26:F26"/>
  </mergeCells>
  <dataValidations count="3">
    <dataValidation allowBlank="1" showInputMessage="1" showErrorMessage="1" prompt="Changing this value will ONLY affect the headings.  You must manually change your corrosponding numbers." sqref="C7 F7"/>
    <dataValidation type="list" allowBlank="1" showInputMessage="1" showErrorMessage="1" sqref="D5:D6">
      <formula1>$B$11:$B$13</formula1>
    </dataValidation>
    <dataValidation type="list" allowBlank="1" showInputMessage="1" showErrorMessage="1" sqref="C5:C6">
      <formula1>$B$10:$B$13</formula1>
    </dataValidation>
  </dataValidation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Data!$B$25:$B$30</xm:f>
          </x14:formula1>
          <xm:sqref>F5:F6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Single Coverage</vt:lpstr>
      <vt:lpstr>Data</vt:lpstr>
      <vt:lpstr>Controls &amp; Instructions</vt:lpstr>
      <vt:lpstr>'Single Coverage'!Print_Area</vt:lpstr>
    </vt:vector>
  </TitlesOfParts>
  <Company>SterlingRisk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Chirls</dc:creator>
  <cp:lastModifiedBy>Scott Chirls</cp:lastModifiedBy>
  <cp:lastPrinted>2018-05-04T13:38:39Z</cp:lastPrinted>
  <dcterms:created xsi:type="dcterms:W3CDTF">2015-07-17T14:06:09Z</dcterms:created>
  <dcterms:modified xsi:type="dcterms:W3CDTF">2018-05-04T13:39:03Z</dcterms:modified>
</cp:coreProperties>
</file>